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587"/>
  </bookViews>
  <sheets>
    <sheet name="доходы " sheetId="4" r:id="rId1"/>
    <sheet name="прил 2" sheetId="8" r:id="rId2"/>
    <sheet name="прил 3" sheetId="10" r:id="rId3"/>
    <sheet name="прилож 4" sheetId="5" r:id="rId4"/>
    <sheet name="приложен 5" sheetId="9" r:id="rId5"/>
    <sheet name="прилож 6" sheetId="15" r:id="rId6"/>
    <sheet name="прилож 7" sheetId="13" r:id="rId7"/>
    <sheet name="прил 8" sheetId="14" r:id="rId8"/>
  </sheets>
  <calcPr calcId="125725" refMode="R1C1"/>
</workbook>
</file>

<file path=xl/calcChain.xml><?xml version="1.0" encoding="utf-8"?>
<calcChain xmlns="http://schemas.openxmlformats.org/spreadsheetml/2006/main">
  <c r="F11" i="4"/>
  <c r="F39" s="1"/>
  <c r="G15"/>
  <c r="I80" i="10"/>
  <c r="I54"/>
  <c r="G69" i="8"/>
  <c r="G68" s="1"/>
  <c r="G55"/>
  <c r="F45" i="4"/>
  <c r="E43"/>
  <c r="G43" s="1"/>
  <c r="G44"/>
  <c r="I88" i="10"/>
  <c r="I95"/>
  <c r="I93"/>
  <c r="I92" s="1"/>
  <c r="I57"/>
  <c r="G57" i="8"/>
  <c r="G95"/>
  <c r="G99"/>
  <c r="F47" i="4"/>
  <c r="G103" i="8"/>
  <c r="G102" s="1"/>
  <c r="G78"/>
  <c r="I41" i="10"/>
  <c r="G41" i="8"/>
  <c r="E47" i="4"/>
  <c r="I62" i="10"/>
  <c r="I61" s="1"/>
  <c r="G21" i="8"/>
  <c r="G19"/>
  <c r="G62"/>
  <c r="G61" s="1"/>
  <c r="G28" i="9"/>
  <c r="H28" i="15"/>
  <c r="E11" i="4"/>
  <c r="G24" i="8"/>
  <c r="G23" s="1"/>
  <c r="G32"/>
  <c r="I32" i="10"/>
  <c r="G29" i="8"/>
  <c r="G30" s="1"/>
  <c r="I82" i="10"/>
  <c r="G54" i="8"/>
  <c r="G53" s="1"/>
  <c r="G53" i="4"/>
  <c r="G19"/>
  <c r="G20"/>
  <c r="I51" i="10"/>
  <c r="I50" s="1"/>
  <c r="I69"/>
  <c r="I68" s="1"/>
  <c r="F32" i="4"/>
  <c r="F31" s="1"/>
  <c r="F28"/>
  <c r="F27" s="1"/>
  <c r="F22"/>
  <c r="G13"/>
  <c r="G14"/>
  <c r="G16"/>
  <c r="G17"/>
  <c r="G18"/>
  <c r="G21"/>
  <c r="G23"/>
  <c r="G24"/>
  <c r="G25"/>
  <c r="G26"/>
  <c r="G29"/>
  <c r="G30"/>
  <c r="G33"/>
  <c r="G34"/>
  <c r="G35"/>
  <c r="G37"/>
  <c r="G38"/>
  <c r="G40"/>
  <c r="G42"/>
  <c r="G48"/>
  <c r="G49"/>
  <c r="G50"/>
  <c r="G51"/>
  <c r="G52"/>
  <c r="G12"/>
  <c r="I53" i="10" l="1"/>
  <c r="I49" s="1"/>
  <c r="G60" i="8"/>
  <c r="F46" i="4"/>
  <c r="F55" s="1"/>
  <c r="G47"/>
  <c r="G16" i="8"/>
  <c r="G11" i="4"/>
  <c r="F25" i="5"/>
  <c r="F27" s="1"/>
  <c r="E25"/>
  <c r="E27" s="1"/>
  <c r="I87" i="10"/>
  <c r="I75" s="1"/>
  <c r="G82" i="8"/>
  <c r="I37" i="10" l="1"/>
  <c r="I39"/>
  <c r="G39" i="8"/>
  <c r="G37"/>
  <c r="I14" i="15"/>
  <c r="H14"/>
  <c r="G14" i="9"/>
  <c r="H14"/>
  <c r="H30" i="15"/>
  <c r="I74" i="10"/>
  <c r="I98"/>
  <c r="I97" s="1"/>
  <c r="G88" i="8"/>
  <c r="F29" i="5"/>
  <c r="E29"/>
  <c r="I39" i="15"/>
  <c r="I33"/>
  <c r="I32" s="1"/>
  <c r="H33"/>
  <c r="H32" s="1"/>
  <c r="I25"/>
  <c r="I24" s="1"/>
  <c r="H25"/>
  <c r="H24" s="1"/>
  <c r="I12"/>
  <c r="H12"/>
  <c r="I60" i="10"/>
  <c r="G50" i="8"/>
  <c r="G49" s="1"/>
  <c r="F21" i="5"/>
  <c r="E21"/>
  <c r="F14"/>
  <c r="E14"/>
  <c r="F12"/>
  <c r="E12"/>
  <c r="I16" i="10"/>
  <c r="I13"/>
  <c r="H39" i="9"/>
  <c r="G25"/>
  <c r="G24" s="1"/>
  <c r="H33"/>
  <c r="H32" s="1"/>
  <c r="G33"/>
  <c r="G32" s="1"/>
  <c r="H25"/>
  <c r="H24" s="1"/>
  <c r="H12"/>
  <c r="G12"/>
  <c r="G11" s="1"/>
  <c r="G44" i="8"/>
  <c r="G13"/>
  <c r="G12" s="1"/>
  <c r="E41" i="4"/>
  <c r="E45" s="1"/>
  <c r="G45" s="1"/>
  <c r="E36"/>
  <c r="G36" s="1"/>
  <c r="E32"/>
  <c r="G32" s="1"/>
  <c r="E28"/>
  <c r="E22"/>
  <c r="G22" s="1"/>
  <c r="G35" i="8" l="1"/>
  <c r="G75"/>
  <c r="G74" s="1"/>
  <c r="I12" i="10"/>
  <c r="G41" i="9"/>
  <c r="G41" i="4"/>
  <c r="H11" i="9"/>
  <c r="H41" s="1"/>
  <c r="H11" i="15"/>
  <c r="H41" s="1"/>
  <c r="E27" i="4"/>
  <c r="G27" s="1"/>
  <c r="G28"/>
  <c r="I11" i="15"/>
  <c r="I41" s="1"/>
  <c r="I36" i="10"/>
  <c r="I35" s="1"/>
  <c r="G36" i="8"/>
  <c r="E31" i="4"/>
  <c r="F19" i="5"/>
  <c r="F23" s="1"/>
  <c r="F28" s="1"/>
  <c r="E19"/>
  <c r="E23" s="1"/>
  <c r="E28" s="1"/>
  <c r="G106" i="8" l="1"/>
  <c r="D17" i="13" s="1"/>
  <c r="I101" i="10"/>
  <c r="E39" i="4"/>
  <c r="E46" s="1"/>
  <c r="E55" s="1"/>
  <c r="G55" s="1"/>
  <c r="G31"/>
  <c r="E33" i="5"/>
  <c r="F33"/>
  <c r="G46" i="4" l="1"/>
  <c r="G39"/>
  <c r="D16" i="13" l="1"/>
  <c r="D15" s="1"/>
  <c r="D11" s="1"/>
</calcChain>
</file>

<file path=xl/sharedStrings.xml><?xml version="1.0" encoding="utf-8"?>
<sst xmlns="http://schemas.openxmlformats.org/spreadsheetml/2006/main" count="1279" uniqueCount="273">
  <si>
    <t xml:space="preserve"> 1 03 02230 01 0000 110</t>
  </si>
  <si>
    <t>Доходы от уплаты акцизов на дизельное топливо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</si>
  <si>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</si>
  <si>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</si>
  <si>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</si>
  <si>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 xml:space="preserve"> 1 03 02260 01 0000 110</t>
  </si>
  <si>
    <t>Доходы от уплаты акцизов на прямогонный бензин</t>
  </si>
  <si>
    <t xml:space="preserve"> </t>
  </si>
  <si>
    <t>Приложение №1</t>
  </si>
  <si>
    <t>Таблица 2</t>
  </si>
  <si>
    <t>2 02 35118 10 0000 151</t>
  </si>
  <si>
    <t>2 02 30024 10 0000 151</t>
  </si>
  <si>
    <t>2 02 49999 10 0000 151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</si>
  <si>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</si>
  <si>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</si>
  <si>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Главный администратор  ИФДБ</t>
  </si>
  <si>
    <t>Таблица 1</t>
  </si>
  <si>
    <t xml:space="preserve">                                                                                     </t>
  </si>
  <si>
    <t>(тыс.руб.)</t>
  </si>
  <si>
    <t>Код</t>
  </si>
  <si>
    <t>Сумма</t>
  </si>
  <si>
    <t xml:space="preserve"> 1 01 00000 00 0000 000</t>
  </si>
  <si>
    <t>Налоги на прибыль</t>
  </si>
  <si>
    <t xml:space="preserve"> 1 01 02010 01 1000 110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</si>
  <si>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227,2271 и 228 Налогового кодекса Российской Федерации</t>
  </si>
  <si>
    <t xml:space="preserve"> 1 01 02010 01 2100 110</t>
  </si>
  <si>
    <t xml:space="preserve"> 1 01 02020 01 1000 110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</si>
  <si>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предпринимателений, нотариусов, занимающихся частной практикой, адвокатов, учредивших адвокатские кабинеты</t>
  </si>
  <si>
    <t xml:space="preserve"> 1 01 02030 01 1000 110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</si>
  <si>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сумма платежа ( перерасчеты, недоимка и задолженность по соответствующему платежу, в том числе по отменному)</t>
  </si>
  <si>
    <t xml:space="preserve"> 1 01 02030 01 2100 110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</si>
  <si>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пени по соответствующему платежу)</t>
  </si>
  <si>
    <t xml:space="preserve"> 1 01 02030 01 3000 110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</si>
  <si>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 суммы денежных взысканий (штрафов) по соответствующему платежу согласно законодательству Российской Федерации)</t>
  </si>
  <si>
    <t xml:space="preserve"> 1 01 02040 01 1000 110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</si>
  <si>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</si>
  <si>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 xml:space="preserve"> 1 03 00000 00 0000 000</t>
  </si>
  <si>
    <t>Акцизы по подакцизным товарам</t>
  </si>
  <si>
    <t xml:space="preserve"> 1 03 02250 01 0000 110</t>
  </si>
  <si>
    <t xml:space="preserve"> 1 06 00000 00 0000 000</t>
  </si>
  <si>
    <t>Налоги на имущество</t>
  </si>
  <si>
    <t xml:space="preserve"> 1 06 01000 00 0000 110    </t>
  </si>
  <si>
    <t>Налог на имущество физических лиц</t>
  </si>
  <si>
    <t xml:space="preserve"> 1 06 01030 10 1000 110</t>
  </si>
  <si>
    <t xml:space="preserve"> Налог на имущество физических лиц, взимаемый по ставкам, применяемым к объектам налогообложения, расположенным в границах поселений( сумма платежа ( перерасчеты, недоимка и задолженность по соответствующему платежу, в том числе по отменному) </t>
  </si>
  <si>
    <t xml:space="preserve"> 1 06 01030 10 2100 110</t>
  </si>
  <si>
    <t xml:space="preserve"> Налог на имущество физических лиц, взимаемый по ставкам, применяемым к объектам налогообложения, расположенным в границах поселений ( пени по соответствующему платежу)</t>
  </si>
  <si>
    <t xml:space="preserve"> 1 06 06000 00 0000 110</t>
  </si>
  <si>
    <t xml:space="preserve"> 1 06 06030 00 0000 110</t>
  </si>
  <si>
    <t xml:space="preserve"> 1 06 06033 10 1000 110</t>
  </si>
  <si>
    <t xml:space="preserve">Земельный налог с организаций,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 , в том числе по отменному) </t>
  </si>
  <si>
    <t>1 06 06033 10 2100 10</t>
  </si>
  <si>
    <t>Земельный налог с организаций, обладающих земельным участком, расположенным в границах сельских поселений ( пени по соответствующему платежу)</t>
  </si>
  <si>
    <t>1 06 0633 10 3000 110</t>
  </si>
  <si>
    <t>Земельный налог с организаций, обладающих земельным участком, расположенным в границах сельских поселений ( суммы денежных взысканий ( штрафов) по соответствующему платежу согласно законодательству Российской федерации)</t>
  </si>
  <si>
    <t>1 06 06040 00 0000 110</t>
  </si>
  <si>
    <t>Земельный налог с физических лиц</t>
  </si>
  <si>
    <t>1 06 06043 10 1000 110</t>
  </si>
  <si>
    <t>Земельный налог с физических лиц,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отменному)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</si>
  <si>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</si>
  <si>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 пени по соответствующему платежу)</t>
  </si>
  <si>
    <t>Доходы от оказания платных услуг</t>
  </si>
  <si>
    <t>Прочие доходы от оказания платных услуг (работ) получателям средств бюджетов сельских поселений</t>
  </si>
  <si>
    <t>111 09045 10 0000 120</t>
  </si>
  <si>
    <t>Доходы от использования имущества, находящегося в государственной собственности</t>
  </si>
  <si>
    <t xml:space="preserve"> 2 00 00000 00 0000 000</t>
  </si>
  <si>
    <t>Безвозмездные поступления</t>
  </si>
  <si>
    <t xml:space="preserve">2 02 15001 10 0000 151   </t>
  </si>
  <si>
    <t>Дотация  бюджетам поселений на выравнивание  бюджетной обеспеченности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</si>
  <si>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</si>
  <si>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 2 02 30024 10 0000 151</t>
  </si>
  <si>
    <t xml:space="preserve">Субвенции бюджетам поселений на осуществление полномочий по решению вопросов в сфере административных правонарушений </t>
  </si>
  <si>
    <t>Всего доходов</t>
  </si>
  <si>
    <t>000</t>
  </si>
  <si>
    <t xml:space="preserve">     Наименование групп, подгрупп,статей доходов</t>
  </si>
  <si>
    <t xml:space="preserve"> Земельный налог с организаций</t>
  </si>
  <si>
    <t xml:space="preserve">Табл 2 (тыс р)                                                                                                                                                                                                            </t>
  </si>
  <si>
    <t>Наименование групп, подгрупп, статей доходов</t>
  </si>
  <si>
    <t>2019год</t>
  </si>
  <si>
    <t xml:space="preserve">Налог на доходы физических лиц с доходов, облагаемых по налоговой ставке, установленной п1ст224 налогового кодекса Российской федерации </t>
  </si>
  <si>
    <t>Акцизы на дизельное топливо</t>
  </si>
  <si>
    <t>Акцизы на моторные масля для дизельных и карбюраторных двигателей</t>
  </si>
  <si>
    <t>Акцизы на автомобильный бензин</t>
  </si>
  <si>
    <t>Акцизы на прямогонный бензин</t>
  </si>
  <si>
    <r>
      <t xml:space="preserve"> 1 06 00000 00 0000 000</t>
    </r>
    <r>
      <rPr>
        <sz val="11"/>
        <color theme="1"/>
        <rFont val="Times New Roman"/>
        <family val="1"/>
        <charset val="204"/>
      </rPr>
      <t xml:space="preserve"> </t>
    </r>
  </si>
  <si>
    <r>
      <t>Налоги на имущество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</si>
  <si>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Налог на имущество физических лиц, взимаемый по ставкам, применяемым к объектам налогообложения, расположенным в границах поселений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</si>
  <si>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Земельный налог </t>
  </si>
  <si>
    <t xml:space="preserve"> 1 06 06013 10 1000 110 </t>
  </si>
  <si>
    <t xml:space="preserve"> Земельный налог , взимаемый по ставкам, установленным в соответствии с пп1п1ст394НК РФ  и применяемым к объектам налогообложения, расположенным в границах поселений</t>
  </si>
  <si>
    <t>113 00000 00 0000 130</t>
  </si>
  <si>
    <t>Платные услуги</t>
  </si>
  <si>
    <t>113 01995 00 0000 130</t>
  </si>
  <si>
    <t>Прочие доходы от оказания платных улуг (работ) получателям средств бюджетов сельских поселений</t>
  </si>
  <si>
    <t>Прочие поступления от использования имущества, находящегося в собственности сельских поселений  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</t>
  </si>
  <si>
    <t xml:space="preserve"> Итого налоговых доходов</t>
  </si>
  <si>
    <t xml:space="preserve"> 2 02 15001 10 0000 151</t>
  </si>
  <si>
    <t xml:space="preserve"> 2 02 35118 10 0000 151</t>
  </si>
  <si>
    <t>Субвенции бюджетам поселений на осуществление полномочий по решению вопросов в сфере административных правонарушений</t>
  </si>
  <si>
    <t>010</t>
  </si>
  <si>
    <t>Доходная часть бюджета  Соколовского сельсовета на 2019 – 2020 годы.</t>
  </si>
  <si>
    <t>Приложение № 5</t>
  </si>
  <si>
    <t xml:space="preserve">Наименование </t>
  </si>
  <si>
    <t>РЗ</t>
  </si>
  <si>
    <t>ПЗ</t>
  </si>
  <si>
    <t>ЦСР</t>
  </si>
  <si>
    <t>ВР</t>
  </si>
  <si>
    <t>тыс.руб.</t>
  </si>
  <si>
    <t>Общегосударственные вопросы</t>
  </si>
  <si>
    <t>Функционирование высшего должностного лица 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</si>
  <si>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 , органами управления государственными внебюджетными фондами</t>
  </si>
  <si>
    <t>99.0.00.1001.0</t>
  </si>
  <si>
    <t>Расходы на выплаты персоналу государственных (муниципальных) органов</t>
  </si>
  <si>
    <t>990.00.1001.0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</si>
  <si>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</si>
  <si>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99.0.00.1003.0</t>
  </si>
  <si>
    <t>Закупка товаров, работ и услуг для  государственных (муниципальных) нужд</t>
  </si>
  <si>
    <t>Иные закупки товаров, работ и услуг для обеспечения государственных нужд</t>
  </si>
  <si>
    <t>Иные бюджетные ассигнования</t>
  </si>
  <si>
    <t xml:space="preserve">Уплата налогов, сборов и иных  платежей  </t>
  </si>
  <si>
    <t>Осуществление полномочий по решению вопросов в сфере  административных правонарушений за счет средств областного бюджета, предоставляемых в рамках государственной программы Новосибирской области «Юстиция» на 2014-2020 годы</t>
  </si>
  <si>
    <t>99.0.00.7019.0</t>
  </si>
  <si>
    <t>Закупка товаров, работ и услуг для обеспечения государственных нужд</t>
  </si>
  <si>
    <t>Иные закупки товаров, работ и услуг для  государственных (муниципальных) нужд</t>
  </si>
  <si>
    <t>Резервные фонды</t>
  </si>
  <si>
    <t>99.0.00.1008.0</t>
  </si>
  <si>
    <t>Прочие расходы</t>
  </si>
  <si>
    <t>Национальная оборона</t>
  </si>
  <si>
    <t>Осуществление первичного воинского учета на территориях, где отсутствуют военные комиссариаты за счет средств областного бюджета, предоставляемых в рамках непрограммных расходов федерального органов исполнительной власти</t>
  </si>
  <si>
    <t>99.0.00.5118.0</t>
  </si>
  <si>
    <t>Иные закупки товаров, работ и услуг для гособеспечения государственных (муниципальных) нужд</t>
  </si>
  <si>
    <t>Национальная безопасность и правоохранительная деятельность</t>
  </si>
  <si>
    <t xml:space="preserve">Закупка товаров, работ и услуг для государственных (муниципальных) нужд </t>
  </si>
  <si>
    <t>99.0.00.1101.0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</si>
  <si>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</si>
  <si>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99.0.00.1103.0</t>
  </si>
  <si>
    <t>Другие вопросы в области безопасности и правоохранительной деятельности</t>
  </si>
  <si>
    <t>Дорожное хозяйство ( дорожные фонды)</t>
  </si>
  <si>
    <t>Дорожные акцизы</t>
  </si>
  <si>
    <t>99.0.00.1205.0</t>
  </si>
  <si>
    <t>Иные закупки товаров, работ и услуг для государственных (муниципальных) нужд</t>
  </si>
  <si>
    <t xml:space="preserve">Жилищно – коммунальное хозяйство </t>
  </si>
  <si>
    <t>Коммунальное хозяйство</t>
  </si>
  <si>
    <t>99.0.00.1400.0</t>
  </si>
  <si>
    <t>Благоустройство</t>
  </si>
  <si>
    <t>99.0.00.1501.0</t>
  </si>
  <si>
    <t xml:space="preserve">Культура, кинематография, средства массовой информации </t>
  </si>
  <si>
    <t>Культура</t>
  </si>
  <si>
    <t>99.0.00.1011.0</t>
  </si>
  <si>
    <t>Расходы на выплаты персоналу казенных учреждений</t>
  </si>
  <si>
    <t>Иные межбюджетные ассигнования</t>
  </si>
  <si>
    <t>Уплата налога на имущество организаций и земельного налога</t>
  </si>
  <si>
    <t>Обеспечение развития и укрепления материально технической базы муниципальных домов культуры</t>
  </si>
  <si>
    <t>Социальная политика</t>
  </si>
  <si>
    <t>Пенсионное обеспечение</t>
  </si>
  <si>
    <t>Социальные выплаты и иные выплаты населению</t>
  </si>
  <si>
    <t>99.0.00.1710.0</t>
  </si>
  <si>
    <t>Публичные нормативные социальные выплаты гражданам</t>
  </si>
  <si>
    <t>Итого расходов</t>
  </si>
  <si>
    <t>02</t>
  </si>
  <si>
    <t>03</t>
  </si>
  <si>
    <t>09</t>
  </si>
  <si>
    <t>14</t>
  </si>
  <si>
    <t>04</t>
  </si>
  <si>
    <t>05</t>
  </si>
  <si>
    <t>08</t>
  </si>
  <si>
    <t>01</t>
  </si>
  <si>
    <t>10</t>
  </si>
  <si>
    <t>Наименование</t>
  </si>
  <si>
    <t>Плановый период</t>
  </si>
  <si>
    <t>Функционирование высшего должностного лица муниципального образования</t>
  </si>
  <si>
    <t>Центральный аппарат</t>
  </si>
  <si>
    <t xml:space="preserve">Уплата налогов, сборов и иных платежей </t>
  </si>
  <si>
    <t>Осуществление отдельных государственных полномочий в сфере административных правонарушений</t>
  </si>
  <si>
    <t>Резервные средства</t>
  </si>
  <si>
    <t>Мобилизационная и вневойсковая подготовка</t>
  </si>
  <si>
    <t>Публичные нормативные обязательства по социальным выплатам граждан</t>
  </si>
  <si>
    <t>Условно утвержденные расходы</t>
  </si>
  <si>
    <t>Функционирование высшего должностного лица</t>
  </si>
  <si>
    <t>Закупка товаров, работ и услуг для государственных</t>
  </si>
  <si>
    <t>Обеспечение развития и управления материально технической базы муниципальных домов культуры</t>
  </si>
  <si>
    <t>Приложение № 7</t>
  </si>
  <si>
    <t>Приложение № 8</t>
  </si>
  <si>
    <t>Изменение остатков средств на счетах по учету средств бюджета</t>
  </si>
  <si>
    <t>2020год</t>
  </si>
  <si>
    <t>Распределение бюджетных ассигнований  по разделам, подразделам, целевым статьям и видам расходов классификации  расходов бюджетов на 2018год.</t>
  </si>
  <si>
    <t>06</t>
  </si>
  <si>
    <t>240</t>
  </si>
  <si>
    <t>200</t>
  </si>
  <si>
    <t>2019 г.</t>
  </si>
  <si>
    <t>2020г.</t>
  </si>
  <si>
    <t>Распределение бюджетных ассигнований  по разделам, подразделам, целевым статьям и видам расходов классификации  расходов бюджетов на 2019-2020год..</t>
  </si>
  <si>
    <t>Осуществление первичного воинского учета на территориях, где отсутствуют военные комиссариаты за счет средств областного бюджета,предоставляемых в рамках непрограммных расходов федерального органов исполнительной власти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</si>
  <si>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</si>
  <si>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 четный орган</t>
  </si>
  <si>
    <t>Межбюджетные трансферты</t>
  </si>
  <si>
    <t>99.0.00.1004.0</t>
  </si>
  <si>
    <t>500</t>
  </si>
  <si>
    <t>540</t>
  </si>
  <si>
    <t>Закупка товаров, работ и услуг для государственных (муниципальных) нужд</t>
  </si>
  <si>
    <t>11 109045 10 0000 120</t>
  </si>
  <si>
    <t>Ведомственная структура расходов муниципального образования Соколовского сельсовета на 2019-2020 годы.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</si>
  <si>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 на 2017 год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</si>
  <si>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</si>
  <si>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</si>
  <si>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выплату персоналу казенных учреждений </t>
  </si>
  <si>
    <t>110</t>
  </si>
  <si>
    <t>99.0.00.S051.0</t>
  </si>
  <si>
    <t xml:space="preserve">Итого налоговых и не налоговых доходов </t>
  </si>
  <si>
    <t>Прочие межбюджетные трансферты на реализацию мероприятий по обеспечению сбалансированности  местных бюджетов в рамках гос программы НСО  «Управление гос финансами в НСО на 2014-2019 годы»</t>
  </si>
  <si>
    <r>
      <t>Прочие межбюджетные трансферты</t>
    </r>
    <r>
      <rPr>
        <sz val="11"/>
        <color theme="1"/>
        <rFont val="Times New Roman"/>
        <family val="1"/>
        <charset val="204"/>
      </rPr>
      <t xml:space="preserve"> на мероприятие по обеспечению развития и укрепления технической базы муниципальных домов культуры в рамках государственных программ НСО « Культуры и НСО на 2015-2020гг</t>
    </r>
  </si>
  <si>
    <t>Итого не налоговый доходов</t>
  </si>
  <si>
    <t xml:space="preserve"> Итого налоговых и не налоговых доходов</t>
  </si>
  <si>
    <t>99.0.00.7051.0</t>
  </si>
  <si>
    <t>Итого налоговых доходов</t>
  </si>
  <si>
    <t xml:space="preserve"> Итого  не налоговых доходов</t>
  </si>
  <si>
    <t>Софинансирование на Реализация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на 2014 – 2019 годы" на 2017 год</t>
  </si>
  <si>
    <t>Софинансирование на обеспечение развития и укрепления материально технической базы муниципальных домов культуры</t>
  </si>
  <si>
    <t xml:space="preserve">Итого </t>
  </si>
  <si>
    <t xml:space="preserve">                                                                         Совета депутатов</t>
  </si>
  <si>
    <t xml:space="preserve">                                                                                       Соколовского сельсовета</t>
  </si>
  <si>
    <t>Приложение №2</t>
  </si>
  <si>
    <t>Приложение №3</t>
  </si>
  <si>
    <t>Приложение №4</t>
  </si>
  <si>
    <t>Доходная часть бюджета Администрации  Соколовского сельсовета на 2018 год.</t>
  </si>
  <si>
    <t>Ведомственная структура расходов на 2018 год по разделам и подразделам, целевым статьям и видам расходов</t>
  </si>
  <si>
    <t>Приложение №6</t>
  </si>
  <si>
    <t>Наименование кода группы, подгруппы, статьи, вида источника финансирования дефицитов бюджета, кода классификации операций сектора государственного управления, относящихся к источникам финансирования дефицитов бюджета</t>
  </si>
  <si>
    <t>Сумма тыс .рублей</t>
  </si>
  <si>
    <t>Источники внутреннего финансирования дефицитов бюджетов</t>
  </si>
  <si>
    <t xml:space="preserve">Бюджетные кредиты от других бюджетов бюджетной системы Российской Федерации 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</si>
  <si>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</si>
  <si>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Погашение бюджетами поселений 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</si>
  <si>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дефицита бюджета</t>
  </si>
  <si>
    <t>Предоставление бюджетных кредитов юридическим лицам из бюджетов поселений</t>
  </si>
  <si>
    <t>Возврат бюджетных кредитов, предоставленных юридическим лицам из бюджетов поселений в валюте Российской Федерации</t>
  </si>
  <si>
    <t>тыс.рублей</t>
  </si>
  <si>
    <t>800</t>
  </si>
  <si>
    <t>830</t>
  </si>
  <si>
    <t>850</t>
  </si>
  <si>
    <t xml:space="preserve">Иные выплаты </t>
  </si>
  <si>
    <t xml:space="preserve">Исполнение судебных актов </t>
  </si>
  <si>
    <t>Источники финансирования дефицита бюджета Соколовского сельсовета на 2018год</t>
  </si>
  <si>
    <t>1 01 02010 01 400 110</t>
  </si>
  <si>
    <t>1 01 02020 01 300 110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</si>
  <si>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</si>
  <si>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</si>
  <si>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r>
      <t xml:space="preserve"> </t>
    </r>
    <r>
      <rPr>
        <b/>
        <sz val="12"/>
        <color theme="1"/>
        <rFont val="Times New Roman"/>
        <family val="1"/>
        <charset val="204"/>
      </rPr>
      <t>Земельный налог</t>
    </r>
  </si>
  <si>
    <t>Прочие межбюджетные трансферты на реализацию 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2015 - 2022 годах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</si>
  <si>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2015 - 2022 годах</t>
  </si>
  <si>
    <t>99.0.00.70760</t>
  </si>
  <si>
    <t>13</t>
  </si>
  <si>
    <t>99.0.00.1216.0</t>
  </si>
  <si>
    <t>Другие общегосударственные вопросы</t>
  </si>
  <si>
    <t>99.0.00.70761</t>
  </si>
  <si>
    <t>99.0.00.1503.0</t>
  </si>
  <si>
    <t xml:space="preserve">Мероприятие по кадастровым работам </t>
  </si>
  <si>
    <t>Прочие межбюджетные трансферты "Выделить денежные средства из резервного фонда Администрации Колыванского района Новосибирской области на предупреждение чрезвычайных ситуаций, обусловленных действием природных пожаров на территории Колыванского района "</t>
  </si>
  <si>
    <t>99.0.00.1006.0</t>
  </si>
  <si>
    <t xml:space="preserve">Резервный фонд Администрации </t>
  </si>
  <si>
    <t>99.0.00.1504.0</t>
  </si>
  <si>
    <t>99.0.00.70510</t>
  </si>
  <si>
    <t>99.0.00.S0760</t>
  </si>
  <si>
    <t>99.0.00.S0761</t>
  </si>
  <si>
    <t>Софинансирование на 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2015 - 2022 годах</t>
  </si>
  <si>
    <t xml:space="preserve">Увеличение стоимости материальных запасов </t>
  </si>
  <si>
    <t>99.0.00.L467.0</t>
  </si>
  <si>
    <t xml:space="preserve">Штрафы,санкции,возмещение ущерба 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</si>
  <si>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сельских поселений, либо в связи с уклонением от заклю</t>
  </si>
  <si>
    <t>Источники финансирования дефицита бюджета Соколовского сельсовета на плановый                                   период 2018-2019годы</t>
  </si>
  <si>
    <t xml:space="preserve">                                                                                      к решению (Внеочередной)тридцать пятой сессии</t>
  </si>
  <si>
    <t xml:space="preserve"> 1 01 02010 01 3000 110</t>
  </si>
  <si>
    <t xml:space="preserve">                                                                                  От 16.11.2018г № 35.1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</si>
</sst>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indent="5"/>
    </xf>
    <xf numFmtId="165" fontId="3" fillId="0" borderId="5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right" indent="15"/>
    </xf>
    <xf numFmtId="49" fontId="3" fillId="0" borderId="5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2" fillId="0" borderId="5" xfId="1" applyNumberFormat="1" applyFont="1" applyBorder="1" applyAlignment="1">
      <alignment horizontal="center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0" fontId="2" fillId="0" borderId="0" xfId="0" applyFont="1" applyAlignment="1">
      <alignment horizontal="right"/>
    </xf>
    <xf numFmtId="3" fontId="3" fillId="0" borderId="5" xfId="0" applyNumberFormat="1" applyFont="1" applyBorder="1" applyAlignment="1">
      <alignment horizontal="center" vertical="top"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65" fontId="2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65" fontId="2" fillId="0" borderId="12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165" fontId="3" fillId="0" borderId="15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165" fontId="3" fillId="0" borderId="1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165" fontId="2" fillId="0" borderId="1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5" fontId="2" fillId="0" borderId="12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49" fontId="11" fillId="0" borderId="5" xfId="0" applyNumberFormat="1" applyFont="1" applyBorder="1" applyAlignment="1">
      <alignment horizontal="center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5" fillId="0" borderId="0" xfId="0" applyFont="1" applyAlignment="1">
      <alignment horizontal="right" indent="15"/>
    </xf>
    <xf numFmtId="0" fontId="12" fillId="0" borderId="0" xfId="0" applyFont="1" applyAlignment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2" fontId="5" fillId="0" borderId="3" xfId="1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 vertical="top" wrapText="1"/>
    </xf>
    <xf numFmtId="12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justify" vertical="top" wrapText="1"/>
    </xf>
    <xf numFmtId="165" fontId="5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11" fillId="0" borderId="4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2" fillId="0" borderId="9" xfId="0" applyFont="1" applyBorder="1"/>
    <xf numFmtId="0" fontId="3" fillId="0" borderId="10" xfId="0" applyFont="1" applyBorder="1" applyAlignment="1">
      <alignment vertical="center"/>
    </xf>
    <xf numFmtId="165" fontId="2" fillId="0" borderId="12" xfId="0" applyNumberFormat="1" applyFont="1" applyBorder="1" applyAlignment="1">
      <alignment horizontal="center" vertical="top"/>
    </xf>
    <xf numFmtId="165" fontId="3" fillId="0" borderId="15" xfId="0" applyNumberFormat="1" applyFont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 wrapText="1"/>
    </xf>
    <xf numFmtId="165" fontId="2" fillId="2" borderId="1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49" fontId="2" fillId="0" borderId="2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2" fontId="2" fillId="0" borderId="12" xfId="0" applyNumberFormat="1" applyFont="1" applyBorder="1" applyAlignment="1">
      <alignment horizontal="center" vertical="top" wrapText="1"/>
    </xf>
    <xf numFmtId="2" fontId="11" fillId="0" borderId="12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/>
    </xf>
    <xf numFmtId="2" fontId="3" fillId="0" borderId="14" xfId="0" applyNumberFormat="1" applyFont="1" applyBorder="1" applyAlignment="1">
      <alignment horizontal="center" vertical="top"/>
    </xf>
    <xf numFmtId="165" fontId="11" fillId="0" borderId="1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tabSelected="1" zoomScale="80" zoomScaleNormal="80" workbookViewId="0">
      <selection activeCell="G52" sqref="G52"/>
    </sheetView>
  </sheetViews>
  <sheetFormatPr defaultRowHeight="15"/>
  <cols>
    <col min="1" max="1" width="4.5703125" customWidth="1"/>
    <col min="2" max="2" width="15.7109375" customWidth="1"/>
    <col min="3" max="3" width="23.5703125" customWidth="1"/>
    <col min="4" max="4" width="54.28515625" customWidth="1"/>
    <col min="5" max="5" width="11.140625" customWidth="1"/>
    <col min="6" max="6" width="12.140625" bestFit="1" customWidth="1"/>
    <col min="7" max="7" width="11.28515625" customWidth="1"/>
  </cols>
  <sheetData>
    <row r="1" spans="1:11">
      <c r="A1" s="16"/>
      <c r="B1" s="16"/>
      <c r="C1" s="16"/>
      <c r="D1" s="92"/>
      <c r="E1" s="92"/>
      <c r="F1" s="16"/>
      <c r="G1" s="92" t="s">
        <v>8</v>
      </c>
      <c r="K1" s="1"/>
    </row>
    <row r="2" spans="1:11">
      <c r="A2" s="16"/>
      <c r="B2" s="91"/>
      <c r="C2" s="16"/>
      <c r="D2" s="92"/>
      <c r="E2" s="92"/>
      <c r="F2" s="16"/>
      <c r="G2" s="135" t="s">
        <v>270</v>
      </c>
    </row>
    <row r="3" spans="1:11">
      <c r="A3" s="16"/>
      <c r="B3" s="91"/>
      <c r="C3" s="16"/>
      <c r="D3" s="92"/>
      <c r="E3" s="92"/>
      <c r="F3" s="16"/>
      <c r="G3" s="123" t="s">
        <v>219</v>
      </c>
    </row>
    <row r="4" spans="1:11">
      <c r="A4" s="16"/>
      <c r="B4" s="91"/>
      <c r="C4" s="16"/>
      <c r="D4" s="92"/>
      <c r="E4" s="92"/>
      <c r="F4" s="16"/>
      <c r="G4" s="123" t="s">
        <v>220</v>
      </c>
    </row>
    <row r="5" spans="1:11">
      <c r="A5" s="16"/>
      <c r="B5" s="91"/>
      <c r="C5" s="16"/>
      <c r="D5" s="92"/>
      <c r="E5" s="92"/>
      <c r="F5" s="16"/>
      <c r="G5" s="136" t="s">
        <v>272</v>
      </c>
    </row>
    <row r="6" spans="1:11">
      <c r="A6" s="16"/>
      <c r="B6" s="91"/>
      <c r="C6" s="16"/>
      <c r="D6" s="16"/>
      <c r="E6" s="91"/>
      <c r="F6" s="16"/>
      <c r="G6" s="16"/>
    </row>
    <row r="7" spans="1:11" ht="21.75" customHeight="1">
      <c r="A7" s="16"/>
      <c r="B7" s="138" t="s">
        <v>224</v>
      </c>
      <c r="C7" s="138"/>
      <c r="D7" s="138"/>
      <c r="E7" s="138"/>
      <c r="F7" s="138"/>
      <c r="G7" s="138"/>
    </row>
    <row r="8" spans="1:11" ht="13.5" customHeight="1">
      <c r="A8" s="16"/>
      <c r="B8" s="4"/>
      <c r="C8" s="16"/>
      <c r="D8" s="16"/>
      <c r="E8" s="4" t="s">
        <v>16</v>
      </c>
      <c r="F8" s="4"/>
      <c r="G8" s="4"/>
    </row>
    <row r="9" spans="1:11" ht="14.25" customHeight="1" thickBot="1">
      <c r="A9" s="16"/>
      <c r="B9" s="3" t="s">
        <v>17</v>
      </c>
      <c r="C9" s="16"/>
      <c r="D9" s="3"/>
      <c r="E9" s="55" t="s">
        <v>18</v>
      </c>
      <c r="F9" s="16"/>
      <c r="G9" s="16"/>
    </row>
    <row r="10" spans="1:11" ht="49.5" customHeight="1">
      <c r="A10" s="16"/>
      <c r="B10" s="93" t="s">
        <v>15</v>
      </c>
      <c r="C10" s="94" t="s">
        <v>19</v>
      </c>
      <c r="D10" s="94" t="s">
        <v>74</v>
      </c>
      <c r="E10" s="94" t="s">
        <v>20</v>
      </c>
      <c r="F10" s="85"/>
      <c r="G10" s="86" t="s">
        <v>218</v>
      </c>
    </row>
    <row r="11" spans="1:11" ht="21" customHeight="1">
      <c r="A11" s="16"/>
      <c r="B11" s="29" t="s">
        <v>73</v>
      </c>
      <c r="C11" s="97" t="s">
        <v>21</v>
      </c>
      <c r="D11" s="100" t="s">
        <v>22</v>
      </c>
      <c r="E11" s="5">
        <f>E12+E13+E14+E16+E17+E18+E21+E19+E20</f>
        <v>962.7</v>
      </c>
      <c r="F11" s="66">
        <f>F12+F13+F14+F16+F17+F18+F21+F19+F20+F15</f>
        <v>0</v>
      </c>
      <c r="G11" s="99">
        <f>G12+G13+G14+G16+G17+G18+G21+G19+G20</f>
        <v>962.40000000000009</v>
      </c>
    </row>
    <row r="12" spans="1:11" ht="76.5" customHeight="1">
      <c r="A12" s="16"/>
      <c r="B12" s="33">
        <v>182</v>
      </c>
      <c r="C12" s="51" t="s">
        <v>23</v>
      </c>
      <c r="D12" s="24" t="s">
        <v>24</v>
      </c>
      <c r="E12" s="25">
        <v>942.1</v>
      </c>
      <c r="F12" s="67">
        <v>-0.3</v>
      </c>
      <c r="G12" s="87">
        <f>E12+F12</f>
        <v>941.80000000000007</v>
      </c>
    </row>
    <row r="13" spans="1:11" ht="75.75" customHeight="1">
      <c r="A13" s="16"/>
      <c r="B13" s="33">
        <v>182</v>
      </c>
      <c r="C13" s="51" t="s">
        <v>25</v>
      </c>
      <c r="D13" s="24" t="s">
        <v>24</v>
      </c>
      <c r="E13" s="25">
        <v>1</v>
      </c>
      <c r="F13" s="67">
        <v>0</v>
      </c>
      <c r="G13" s="87">
        <f t="shared" ref="G13:G52" si="0">E13+F13</f>
        <v>1</v>
      </c>
    </row>
    <row r="14" spans="1:11" ht="78.75" customHeight="1">
      <c r="A14" s="16"/>
      <c r="B14" s="33">
        <v>182</v>
      </c>
      <c r="C14" s="51" t="s">
        <v>26</v>
      </c>
      <c r="D14" s="24" t="s">
        <v>27</v>
      </c>
      <c r="E14" s="25">
        <v>1</v>
      </c>
      <c r="F14" s="67">
        <v>0</v>
      </c>
      <c r="G14" s="87">
        <f t="shared" si="0"/>
        <v>1</v>
      </c>
    </row>
    <row r="15" spans="1:11" ht="78.75" customHeight="1">
      <c r="A15" s="16"/>
      <c r="B15" s="33">
        <v>183</v>
      </c>
      <c r="C15" s="51" t="s">
        <v>271</v>
      </c>
      <c r="D15" s="24" t="s">
        <v>245</v>
      </c>
      <c r="E15" s="25">
        <v>0</v>
      </c>
      <c r="F15" s="67">
        <v>0.3</v>
      </c>
      <c r="G15" s="87">
        <f t="shared" ref="G15" si="1">E15+F15</f>
        <v>0.3</v>
      </c>
    </row>
    <row r="16" spans="1:11" ht="75.75" customHeight="1">
      <c r="A16" s="16"/>
      <c r="B16" s="33">
        <v>182</v>
      </c>
      <c r="C16" s="51" t="s">
        <v>28</v>
      </c>
      <c r="D16" s="24" t="s">
        <v>29</v>
      </c>
      <c r="E16" s="25">
        <v>13</v>
      </c>
      <c r="F16" s="67">
        <v>0</v>
      </c>
      <c r="G16" s="87">
        <f t="shared" si="0"/>
        <v>13</v>
      </c>
    </row>
    <row r="17" spans="1:7" ht="60">
      <c r="A17" s="16"/>
      <c r="B17" s="33">
        <v>182</v>
      </c>
      <c r="C17" s="51" t="s">
        <v>30</v>
      </c>
      <c r="D17" s="24" t="s">
        <v>31</v>
      </c>
      <c r="E17" s="25">
        <v>0.1</v>
      </c>
      <c r="F17" s="67">
        <v>0</v>
      </c>
      <c r="G17" s="87">
        <f t="shared" si="0"/>
        <v>0.1</v>
      </c>
    </row>
    <row r="18" spans="1:7" ht="90">
      <c r="A18" s="16"/>
      <c r="B18" s="33">
        <v>182</v>
      </c>
      <c r="C18" s="51" t="s">
        <v>32</v>
      </c>
      <c r="D18" s="24" t="s">
        <v>33</v>
      </c>
      <c r="E18" s="25">
        <v>0.5</v>
      </c>
      <c r="F18" s="67">
        <v>0</v>
      </c>
      <c r="G18" s="87">
        <f t="shared" si="0"/>
        <v>0.5</v>
      </c>
    </row>
    <row r="19" spans="1:7" ht="75.75" customHeight="1">
      <c r="A19" s="16"/>
      <c r="B19" s="33">
        <v>183</v>
      </c>
      <c r="C19" s="51" t="s">
        <v>243</v>
      </c>
      <c r="D19" s="133" t="s">
        <v>245</v>
      </c>
      <c r="E19" s="25">
        <v>1</v>
      </c>
      <c r="F19" s="67">
        <v>0</v>
      </c>
      <c r="G19" s="87">
        <f t="shared" ref="G19:G20" si="2">E19+F19</f>
        <v>1</v>
      </c>
    </row>
    <row r="20" spans="1:7" ht="78.75" customHeight="1">
      <c r="A20" s="16"/>
      <c r="B20" s="33">
        <v>184</v>
      </c>
      <c r="C20" s="53" t="s">
        <v>244</v>
      </c>
      <c r="D20" s="24" t="s">
        <v>246</v>
      </c>
      <c r="E20" s="25">
        <v>1</v>
      </c>
      <c r="F20" s="67">
        <v>0</v>
      </c>
      <c r="G20" s="87">
        <f t="shared" si="2"/>
        <v>1</v>
      </c>
    </row>
    <row r="21" spans="1:7" ht="78.75" customHeight="1">
      <c r="A21" s="16"/>
      <c r="B21" s="33">
        <v>182</v>
      </c>
      <c r="C21" s="51" t="s">
        <v>34</v>
      </c>
      <c r="D21" s="24" t="s">
        <v>35</v>
      </c>
      <c r="E21" s="25">
        <v>3</v>
      </c>
      <c r="F21" s="67">
        <v>0</v>
      </c>
      <c r="G21" s="87">
        <f t="shared" si="0"/>
        <v>3</v>
      </c>
    </row>
    <row r="22" spans="1:7" ht="22.5" customHeight="1">
      <c r="A22" s="16"/>
      <c r="B22" s="98">
        <v>100</v>
      </c>
      <c r="C22" s="97" t="s">
        <v>36</v>
      </c>
      <c r="D22" s="96" t="s">
        <v>37</v>
      </c>
      <c r="E22" s="5">
        <f>E23+E24+E25+E26</f>
        <v>724.8</v>
      </c>
      <c r="F22" s="66">
        <f>F23+F24+F25+F26</f>
        <v>0</v>
      </c>
      <c r="G22" s="99">
        <f t="shared" si="0"/>
        <v>724.8</v>
      </c>
    </row>
    <row r="23" spans="1:7">
      <c r="A23" s="16"/>
      <c r="B23" s="33">
        <v>100</v>
      </c>
      <c r="C23" s="51" t="s">
        <v>0</v>
      </c>
      <c r="D23" s="24" t="s">
        <v>1</v>
      </c>
      <c r="E23" s="25">
        <v>274.2</v>
      </c>
      <c r="F23" s="67">
        <v>0</v>
      </c>
      <c r="G23" s="87">
        <f t="shared" si="0"/>
        <v>274.2</v>
      </c>
    </row>
    <row r="24" spans="1:7" ht="45">
      <c r="A24" s="16"/>
      <c r="B24" s="33">
        <v>100</v>
      </c>
      <c r="C24" s="51" t="s">
        <v>2</v>
      </c>
      <c r="D24" s="24" t="s">
        <v>3</v>
      </c>
      <c r="E24" s="25">
        <v>2</v>
      </c>
      <c r="F24" s="67">
        <v>0</v>
      </c>
      <c r="G24" s="87">
        <f t="shared" si="0"/>
        <v>2</v>
      </c>
    </row>
    <row r="25" spans="1:7">
      <c r="A25" s="16"/>
      <c r="B25" s="33">
        <v>100</v>
      </c>
      <c r="C25" s="51" t="s">
        <v>38</v>
      </c>
      <c r="D25" s="24" t="s">
        <v>4</v>
      </c>
      <c r="E25" s="25">
        <v>501.6</v>
      </c>
      <c r="F25" s="67">
        <v>0</v>
      </c>
      <c r="G25" s="87">
        <f t="shared" si="0"/>
        <v>501.6</v>
      </c>
    </row>
    <row r="26" spans="1:7">
      <c r="A26" s="16"/>
      <c r="B26" s="33">
        <v>100</v>
      </c>
      <c r="C26" s="51" t="s">
        <v>5</v>
      </c>
      <c r="D26" s="24" t="s">
        <v>6</v>
      </c>
      <c r="E26" s="25">
        <v>-53</v>
      </c>
      <c r="F26" s="67">
        <v>0</v>
      </c>
      <c r="G26" s="87">
        <f t="shared" si="0"/>
        <v>-53</v>
      </c>
    </row>
    <row r="27" spans="1:7" ht="21" customHeight="1">
      <c r="A27" s="16"/>
      <c r="B27" s="98">
        <v>182</v>
      </c>
      <c r="C27" s="97" t="s">
        <v>39</v>
      </c>
      <c r="D27" s="96" t="s">
        <v>40</v>
      </c>
      <c r="E27" s="5">
        <f>E28</f>
        <v>138.19999999999999</v>
      </c>
      <c r="F27" s="66">
        <f>F28</f>
        <v>0</v>
      </c>
      <c r="G27" s="99">
        <f t="shared" si="0"/>
        <v>138.19999999999999</v>
      </c>
    </row>
    <row r="28" spans="1:7" ht="21.75" customHeight="1">
      <c r="A28" s="16"/>
      <c r="B28" s="98">
        <v>182</v>
      </c>
      <c r="C28" s="97" t="s">
        <v>41</v>
      </c>
      <c r="D28" s="96" t="s">
        <v>42</v>
      </c>
      <c r="E28" s="5">
        <f>E29+E30</f>
        <v>138.19999999999999</v>
      </c>
      <c r="F28" s="66">
        <f>F29+F30</f>
        <v>0</v>
      </c>
      <c r="G28" s="99">
        <f t="shared" si="0"/>
        <v>138.19999999999999</v>
      </c>
    </row>
    <row r="29" spans="1:7" ht="79.5" customHeight="1">
      <c r="A29" s="16"/>
      <c r="B29" s="33">
        <v>182</v>
      </c>
      <c r="C29" s="51" t="s">
        <v>43</v>
      </c>
      <c r="D29" s="24" t="s">
        <v>44</v>
      </c>
      <c r="E29" s="25">
        <v>137.19999999999999</v>
      </c>
      <c r="F29" s="67">
        <v>0</v>
      </c>
      <c r="G29" s="87">
        <f t="shared" si="0"/>
        <v>137.19999999999999</v>
      </c>
    </row>
    <row r="30" spans="1:7" ht="60">
      <c r="A30" s="16"/>
      <c r="B30" s="33">
        <v>182</v>
      </c>
      <c r="C30" s="51" t="s">
        <v>45</v>
      </c>
      <c r="D30" s="24" t="s">
        <v>46</v>
      </c>
      <c r="E30" s="25">
        <v>1</v>
      </c>
      <c r="F30" s="67">
        <v>0</v>
      </c>
      <c r="G30" s="87">
        <f t="shared" si="0"/>
        <v>1</v>
      </c>
    </row>
    <row r="31" spans="1:7" ht="16.5" customHeight="1">
      <c r="A31" s="16"/>
      <c r="B31" s="98">
        <v>182</v>
      </c>
      <c r="C31" s="97" t="s">
        <v>47</v>
      </c>
      <c r="D31" s="101" t="s">
        <v>247</v>
      </c>
      <c r="E31" s="5">
        <f>E32+E36</f>
        <v>5492.3</v>
      </c>
      <c r="F31" s="66">
        <f>F32+F36</f>
        <v>0</v>
      </c>
      <c r="G31" s="99">
        <f t="shared" si="0"/>
        <v>5492.3</v>
      </c>
    </row>
    <row r="32" spans="1:7" ht="15.75">
      <c r="A32" s="16"/>
      <c r="B32" s="33">
        <v>182</v>
      </c>
      <c r="C32" s="51" t="s">
        <v>48</v>
      </c>
      <c r="D32" s="100" t="s">
        <v>75</v>
      </c>
      <c r="E32" s="5">
        <f>E33+E34+E35</f>
        <v>3492.3</v>
      </c>
      <c r="F32" s="66">
        <f>F33+F34+F35</f>
        <v>0</v>
      </c>
      <c r="G32" s="99">
        <f t="shared" si="0"/>
        <v>3492.3</v>
      </c>
    </row>
    <row r="33" spans="1:7" ht="63" customHeight="1">
      <c r="A33" s="16"/>
      <c r="B33" s="33">
        <v>182</v>
      </c>
      <c r="C33" s="51" t="s">
        <v>49</v>
      </c>
      <c r="D33" s="24" t="s">
        <v>50</v>
      </c>
      <c r="E33" s="25">
        <v>3258.3</v>
      </c>
      <c r="F33" s="67">
        <v>0</v>
      </c>
      <c r="G33" s="87">
        <f t="shared" si="0"/>
        <v>3258.3</v>
      </c>
    </row>
    <row r="34" spans="1:7" ht="46.5" customHeight="1">
      <c r="A34" s="16"/>
      <c r="B34" s="33">
        <v>182</v>
      </c>
      <c r="C34" s="51" t="s">
        <v>51</v>
      </c>
      <c r="D34" s="24" t="s">
        <v>52</v>
      </c>
      <c r="E34" s="25">
        <v>84</v>
      </c>
      <c r="F34" s="67">
        <v>0</v>
      </c>
      <c r="G34" s="87">
        <f t="shared" si="0"/>
        <v>84</v>
      </c>
    </row>
    <row r="35" spans="1:7" ht="75">
      <c r="A35" s="16"/>
      <c r="B35" s="33">
        <v>182</v>
      </c>
      <c r="C35" s="51" t="s">
        <v>53</v>
      </c>
      <c r="D35" s="24" t="s">
        <v>54</v>
      </c>
      <c r="E35" s="25">
        <v>150</v>
      </c>
      <c r="F35" s="67">
        <v>0</v>
      </c>
      <c r="G35" s="87">
        <f t="shared" si="0"/>
        <v>150</v>
      </c>
    </row>
    <row r="36" spans="1:7">
      <c r="A36" s="16"/>
      <c r="B36" s="33">
        <v>182</v>
      </c>
      <c r="C36" s="51" t="s">
        <v>55</v>
      </c>
      <c r="D36" s="96" t="s">
        <v>56</v>
      </c>
      <c r="E36" s="5">
        <f>E37+E38</f>
        <v>2000</v>
      </c>
      <c r="F36" s="66">
        <v>0</v>
      </c>
      <c r="G36" s="99">
        <f t="shared" si="0"/>
        <v>2000</v>
      </c>
    </row>
    <row r="37" spans="1:7" ht="75">
      <c r="A37" s="16"/>
      <c r="B37" s="33">
        <v>182</v>
      </c>
      <c r="C37" s="51" t="s">
        <v>57</v>
      </c>
      <c r="D37" s="24" t="s">
        <v>58</v>
      </c>
      <c r="E37" s="25">
        <v>1975</v>
      </c>
      <c r="F37" s="67">
        <v>0</v>
      </c>
      <c r="G37" s="87">
        <f t="shared" si="0"/>
        <v>1975</v>
      </c>
    </row>
    <row r="38" spans="1:7" ht="50.25" customHeight="1">
      <c r="A38" s="16"/>
      <c r="B38" s="33">
        <v>182</v>
      </c>
      <c r="C38" s="51" t="s">
        <v>59</v>
      </c>
      <c r="D38" s="24" t="s">
        <v>60</v>
      </c>
      <c r="E38" s="25">
        <v>25</v>
      </c>
      <c r="F38" s="67">
        <v>0</v>
      </c>
      <c r="G38" s="87">
        <f t="shared" si="0"/>
        <v>25</v>
      </c>
    </row>
    <row r="39" spans="1:7">
      <c r="A39" s="16"/>
      <c r="B39" s="33"/>
      <c r="C39" s="51"/>
      <c r="D39" s="95" t="s">
        <v>214</v>
      </c>
      <c r="E39" s="5">
        <f>E31+E27+E22+E11</f>
        <v>7318</v>
      </c>
      <c r="F39" s="66">
        <f>F11</f>
        <v>0</v>
      </c>
      <c r="G39" s="99">
        <f t="shared" si="0"/>
        <v>7318</v>
      </c>
    </row>
    <row r="40" spans="1:7" ht="28.5">
      <c r="A40" s="16"/>
      <c r="B40" s="27" t="s">
        <v>99</v>
      </c>
      <c r="C40" s="97" t="s">
        <v>200</v>
      </c>
      <c r="D40" s="96" t="s">
        <v>64</v>
      </c>
      <c r="E40" s="5">
        <v>13</v>
      </c>
      <c r="F40" s="67">
        <v>0</v>
      </c>
      <c r="G40" s="99">
        <f t="shared" si="0"/>
        <v>13</v>
      </c>
    </row>
    <row r="41" spans="1:7">
      <c r="A41" s="16"/>
      <c r="B41" s="27" t="s">
        <v>99</v>
      </c>
      <c r="C41" s="15">
        <v>1.13000000000001E+16</v>
      </c>
      <c r="D41" s="96" t="s">
        <v>61</v>
      </c>
      <c r="E41" s="5">
        <f>E42</f>
        <v>21.7</v>
      </c>
      <c r="F41" s="67">
        <v>0</v>
      </c>
      <c r="G41" s="99">
        <f t="shared" si="0"/>
        <v>21.7</v>
      </c>
    </row>
    <row r="42" spans="1:7" ht="30">
      <c r="A42" s="16"/>
      <c r="B42" s="28" t="s">
        <v>99</v>
      </c>
      <c r="C42" s="6">
        <v>1.13019950000001E+16</v>
      </c>
      <c r="D42" s="24" t="s">
        <v>62</v>
      </c>
      <c r="E42" s="25">
        <v>21.7</v>
      </c>
      <c r="F42" s="67">
        <v>0</v>
      </c>
      <c r="G42" s="87">
        <f t="shared" si="0"/>
        <v>21.7</v>
      </c>
    </row>
    <row r="43" spans="1:7">
      <c r="A43" s="16"/>
      <c r="B43" s="27" t="s">
        <v>99</v>
      </c>
      <c r="C43" s="15">
        <v>1.16000000000001E+16</v>
      </c>
      <c r="D43" s="132" t="s">
        <v>267</v>
      </c>
      <c r="E43" s="5">
        <f>E44</f>
        <v>8.8000000000000007</v>
      </c>
      <c r="F43" s="67">
        <v>0</v>
      </c>
      <c r="G43" s="99">
        <f t="shared" ref="G43:G44" si="3">E43+F43</f>
        <v>8.8000000000000007</v>
      </c>
    </row>
    <row r="44" spans="1:7" ht="78.75" customHeight="1">
      <c r="A44" s="16"/>
      <c r="B44" s="28" t="s">
        <v>99</v>
      </c>
      <c r="C44" s="6">
        <v>1.16460001000001E+16</v>
      </c>
      <c r="D44" s="24" t="s">
        <v>268</v>
      </c>
      <c r="E44" s="25">
        <v>8.8000000000000007</v>
      </c>
      <c r="F44" s="67">
        <v>0</v>
      </c>
      <c r="G44" s="87">
        <f t="shared" si="3"/>
        <v>8.8000000000000007</v>
      </c>
    </row>
    <row r="45" spans="1:7">
      <c r="A45" s="16"/>
      <c r="B45" s="28"/>
      <c r="C45" s="51"/>
      <c r="D45" s="97" t="s">
        <v>211</v>
      </c>
      <c r="E45" s="5">
        <f>E41+E40+E43</f>
        <v>43.5</v>
      </c>
      <c r="F45" s="66">
        <f>F43+F41+F40</f>
        <v>0</v>
      </c>
      <c r="G45" s="99">
        <f>E45+F45+G43</f>
        <v>52.3</v>
      </c>
    </row>
    <row r="46" spans="1:7">
      <c r="A46" s="16"/>
      <c r="B46" s="28"/>
      <c r="C46" s="51"/>
      <c r="D46" s="97" t="s">
        <v>208</v>
      </c>
      <c r="E46" s="5">
        <f>E45+E39</f>
        <v>7361.5</v>
      </c>
      <c r="F46" s="129">
        <f>F45+F39</f>
        <v>0</v>
      </c>
      <c r="G46" s="99">
        <f>E46+F46</f>
        <v>7361.5</v>
      </c>
    </row>
    <row r="47" spans="1:7" ht="18" customHeight="1">
      <c r="A47" s="16"/>
      <c r="B47" s="27" t="s">
        <v>99</v>
      </c>
      <c r="C47" s="97" t="s">
        <v>65</v>
      </c>
      <c r="D47" s="96" t="s">
        <v>66</v>
      </c>
      <c r="E47" s="5">
        <f>E48+E49+E50+E51+E52+E53+E54</f>
        <v>3510.2</v>
      </c>
      <c r="F47" s="129">
        <f>F48+F49+F50+F51+F52+F53+F54+F4</f>
        <v>350</v>
      </c>
      <c r="G47" s="99">
        <f>E47+F47</f>
        <v>3860.2</v>
      </c>
    </row>
    <row r="48" spans="1:7" ht="33.75" customHeight="1">
      <c r="A48" s="16"/>
      <c r="B48" s="28" t="s">
        <v>99</v>
      </c>
      <c r="C48" s="51" t="s">
        <v>67</v>
      </c>
      <c r="D48" s="24" t="s">
        <v>68</v>
      </c>
      <c r="E48" s="25">
        <v>933.7</v>
      </c>
      <c r="F48" s="67">
        <v>0</v>
      </c>
      <c r="G48" s="87">
        <f t="shared" si="0"/>
        <v>933.7</v>
      </c>
    </row>
    <row r="49" spans="1:7" ht="33.75" customHeight="1">
      <c r="A49" s="16"/>
      <c r="B49" s="28" t="s">
        <v>99</v>
      </c>
      <c r="C49" s="51" t="s">
        <v>10</v>
      </c>
      <c r="D49" s="56" t="s">
        <v>69</v>
      </c>
      <c r="E49" s="64">
        <v>87.7</v>
      </c>
      <c r="F49" s="67">
        <v>0</v>
      </c>
      <c r="G49" s="87">
        <f t="shared" si="0"/>
        <v>87.7</v>
      </c>
    </row>
    <row r="50" spans="1:7" ht="33.75" customHeight="1">
      <c r="A50" s="16"/>
      <c r="B50" s="28" t="s">
        <v>99</v>
      </c>
      <c r="C50" s="51" t="s">
        <v>70</v>
      </c>
      <c r="D50" s="24" t="s">
        <v>71</v>
      </c>
      <c r="E50" s="25">
        <v>0.1</v>
      </c>
      <c r="F50" s="67">
        <v>0</v>
      </c>
      <c r="G50" s="87">
        <f t="shared" si="0"/>
        <v>0.1</v>
      </c>
    </row>
    <row r="51" spans="1:7" ht="76.5" customHeight="1">
      <c r="A51" s="16"/>
      <c r="B51" s="28" t="s">
        <v>99</v>
      </c>
      <c r="C51" s="51" t="s">
        <v>12</v>
      </c>
      <c r="D51" s="57" t="s">
        <v>210</v>
      </c>
      <c r="E51" s="25">
        <v>60</v>
      </c>
      <c r="F51" s="67">
        <v>0</v>
      </c>
      <c r="G51" s="87">
        <f t="shared" si="0"/>
        <v>60</v>
      </c>
    </row>
    <row r="52" spans="1:7" ht="63.75" customHeight="1">
      <c r="A52" s="16"/>
      <c r="B52" s="28" t="s">
        <v>99</v>
      </c>
      <c r="C52" s="51" t="s">
        <v>12</v>
      </c>
      <c r="D52" s="24" t="s">
        <v>209</v>
      </c>
      <c r="E52" s="65">
        <v>773.7</v>
      </c>
      <c r="F52" s="67">
        <v>350</v>
      </c>
      <c r="G52" s="87">
        <f t="shared" si="0"/>
        <v>1123.7</v>
      </c>
    </row>
    <row r="53" spans="1:7" ht="79.5" customHeight="1">
      <c r="A53" s="16"/>
      <c r="B53" s="28" t="s">
        <v>99</v>
      </c>
      <c r="C53" s="51" t="s">
        <v>12</v>
      </c>
      <c r="D53" s="24" t="s">
        <v>248</v>
      </c>
      <c r="E53" s="65">
        <v>1649</v>
      </c>
      <c r="F53" s="67"/>
      <c r="G53" s="87">
        <f t="shared" ref="G53" si="4">E53+F53</f>
        <v>1649</v>
      </c>
    </row>
    <row r="54" spans="1:7" ht="93" customHeight="1">
      <c r="A54" s="16"/>
      <c r="B54" s="118" t="s">
        <v>99</v>
      </c>
      <c r="C54" s="119" t="s">
        <v>12</v>
      </c>
      <c r="D54" s="24" t="s">
        <v>257</v>
      </c>
      <c r="E54" s="120">
        <v>6</v>
      </c>
      <c r="F54" s="120">
        <v>0</v>
      </c>
      <c r="G54" s="120">
        <v>6</v>
      </c>
    </row>
    <row r="55" spans="1:7" ht="15.75" thickBot="1">
      <c r="A55" s="16"/>
      <c r="B55" s="35"/>
      <c r="C55" s="36"/>
      <c r="D55" s="38" t="s">
        <v>72</v>
      </c>
      <c r="E55" s="43">
        <f>E46+E47</f>
        <v>10871.7</v>
      </c>
      <c r="F55" s="130">
        <f>F46+F47</f>
        <v>350</v>
      </c>
      <c r="G55" s="88">
        <f>E55+F55</f>
        <v>11221.7</v>
      </c>
    </row>
  </sheetData>
  <mergeCells count="1">
    <mergeCell ref="B7:G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06"/>
  <sheetViews>
    <sheetView zoomScale="80" zoomScaleNormal="80" workbookViewId="0">
      <selection activeCell="G5" sqref="G5"/>
    </sheetView>
  </sheetViews>
  <sheetFormatPr defaultRowHeight="15"/>
  <cols>
    <col min="1" max="1" width="2.7109375" customWidth="1"/>
    <col min="2" max="2" width="66.7109375" customWidth="1"/>
    <col min="3" max="4" width="6.140625" customWidth="1"/>
    <col min="5" max="5" width="15.7109375" customWidth="1"/>
    <col min="6" max="6" width="7.42578125" customWidth="1"/>
    <col min="7" max="7" width="12.7109375" customWidth="1"/>
  </cols>
  <sheetData>
    <row r="1" spans="2:7">
      <c r="B1" s="14"/>
      <c r="C1" s="16"/>
      <c r="D1" s="16"/>
      <c r="E1" s="139" t="s">
        <v>221</v>
      </c>
      <c r="F1" s="139"/>
      <c r="G1" s="139"/>
    </row>
    <row r="2" spans="2:7">
      <c r="B2" s="14"/>
      <c r="C2" s="16"/>
      <c r="D2" s="16"/>
      <c r="E2" s="68"/>
      <c r="G2" s="137" t="s">
        <v>270</v>
      </c>
    </row>
    <row r="3" spans="2:7">
      <c r="B3" s="14"/>
      <c r="C3" s="16"/>
      <c r="D3" s="16"/>
      <c r="E3" s="17"/>
      <c r="G3" s="134" t="s">
        <v>219</v>
      </c>
    </row>
    <row r="4" spans="2:7">
      <c r="B4" s="14"/>
      <c r="C4" s="16"/>
      <c r="D4" s="16"/>
      <c r="E4" s="17"/>
      <c r="G4" s="134" t="s">
        <v>220</v>
      </c>
    </row>
    <row r="5" spans="2:7">
      <c r="B5" s="14"/>
      <c r="C5" s="16"/>
      <c r="D5" s="16"/>
      <c r="E5" s="17"/>
      <c r="G5" s="137" t="s">
        <v>272</v>
      </c>
    </row>
    <row r="6" spans="2:7">
      <c r="B6" s="14"/>
      <c r="C6" s="16"/>
      <c r="D6" s="16"/>
      <c r="E6" s="17"/>
      <c r="G6" s="17" t="s">
        <v>16</v>
      </c>
    </row>
    <row r="7" spans="2:7">
      <c r="B7" s="14"/>
      <c r="C7" s="16"/>
      <c r="D7" s="16"/>
      <c r="E7" s="16"/>
      <c r="F7" s="16"/>
      <c r="G7" s="14"/>
    </row>
    <row r="8" spans="2:7" ht="39" customHeight="1">
      <c r="B8" s="140" t="s">
        <v>185</v>
      </c>
      <c r="C8" s="140"/>
      <c r="D8" s="140"/>
      <c r="E8" s="140"/>
      <c r="F8" s="140"/>
      <c r="G8" s="140"/>
    </row>
    <row r="9" spans="2:7" ht="13.5" customHeight="1" thickBot="1">
      <c r="B9" s="14"/>
      <c r="C9" s="16"/>
      <c r="D9" s="16"/>
      <c r="E9" s="16"/>
      <c r="F9" s="16"/>
      <c r="G9" s="14" t="s">
        <v>16</v>
      </c>
    </row>
    <row r="10" spans="2:7">
      <c r="B10" s="141" t="s">
        <v>102</v>
      </c>
      <c r="C10" s="143" t="s">
        <v>103</v>
      </c>
      <c r="D10" s="143" t="s">
        <v>104</v>
      </c>
      <c r="E10" s="143" t="s">
        <v>105</v>
      </c>
      <c r="F10" s="143" t="s">
        <v>106</v>
      </c>
      <c r="G10" s="31" t="s">
        <v>20</v>
      </c>
    </row>
    <row r="11" spans="2:7" ht="19.5" customHeight="1">
      <c r="B11" s="142"/>
      <c r="C11" s="144"/>
      <c r="D11" s="144"/>
      <c r="E11" s="144"/>
      <c r="F11" s="144"/>
      <c r="G11" s="46" t="s">
        <v>107</v>
      </c>
    </row>
    <row r="12" spans="2:7">
      <c r="B12" s="105" t="s">
        <v>108</v>
      </c>
      <c r="C12" s="9" t="s">
        <v>166</v>
      </c>
      <c r="D12" s="53"/>
      <c r="E12" s="53"/>
      <c r="F12" s="53"/>
      <c r="G12" s="32">
        <f>G13+G16+G26+G29+G23+G32</f>
        <v>3750.7000000000003</v>
      </c>
    </row>
    <row r="13" spans="2:7" ht="28.5">
      <c r="B13" s="105" t="s">
        <v>109</v>
      </c>
      <c r="C13" s="9" t="s">
        <v>166</v>
      </c>
      <c r="D13" s="9" t="s">
        <v>159</v>
      </c>
      <c r="E13" s="53"/>
      <c r="F13" s="53"/>
      <c r="G13" s="32">
        <f>G14</f>
        <v>572.29999999999995</v>
      </c>
    </row>
    <row r="14" spans="2:7" ht="44.25" customHeight="1">
      <c r="B14" s="106" t="s">
        <v>110</v>
      </c>
      <c r="C14" s="53" t="s">
        <v>166</v>
      </c>
      <c r="D14" s="53" t="s">
        <v>159</v>
      </c>
      <c r="E14" s="53" t="s">
        <v>111</v>
      </c>
      <c r="F14" s="53">
        <v>100</v>
      </c>
      <c r="G14" s="52">
        <v>572.29999999999995</v>
      </c>
    </row>
    <row r="15" spans="2:7" ht="17.25" customHeight="1">
      <c r="B15" s="106" t="s">
        <v>112</v>
      </c>
      <c r="C15" s="53" t="s">
        <v>166</v>
      </c>
      <c r="D15" s="53" t="s">
        <v>159</v>
      </c>
      <c r="E15" s="53" t="s">
        <v>113</v>
      </c>
      <c r="F15" s="53">
        <v>120</v>
      </c>
      <c r="G15" s="52">
        <v>572.29999999999995</v>
      </c>
    </row>
    <row r="16" spans="2:7" ht="43.5" customHeight="1">
      <c r="B16" s="105" t="s">
        <v>114</v>
      </c>
      <c r="C16" s="9" t="s">
        <v>166</v>
      </c>
      <c r="D16" s="9" t="s">
        <v>163</v>
      </c>
      <c r="E16" s="53"/>
      <c r="F16" s="53"/>
      <c r="G16" s="32">
        <f>G17+G19+G21</f>
        <v>3047.5</v>
      </c>
    </row>
    <row r="17" spans="2:7" ht="43.5" customHeight="1">
      <c r="B17" s="106" t="s">
        <v>110</v>
      </c>
      <c r="C17" s="53" t="s">
        <v>166</v>
      </c>
      <c r="D17" s="53" t="s">
        <v>163</v>
      </c>
      <c r="E17" s="53" t="s">
        <v>115</v>
      </c>
      <c r="F17" s="53">
        <v>100</v>
      </c>
      <c r="G17" s="52">
        <v>1400</v>
      </c>
    </row>
    <row r="18" spans="2:7" ht="18.75" customHeight="1">
      <c r="B18" s="106" t="s">
        <v>112</v>
      </c>
      <c r="C18" s="53" t="s">
        <v>166</v>
      </c>
      <c r="D18" s="53" t="s">
        <v>163</v>
      </c>
      <c r="E18" s="53" t="s">
        <v>115</v>
      </c>
      <c r="F18" s="53">
        <v>120</v>
      </c>
      <c r="G18" s="52">
        <v>1400</v>
      </c>
    </row>
    <row r="19" spans="2:7" ht="27">
      <c r="B19" s="106" t="s">
        <v>116</v>
      </c>
      <c r="C19" s="53" t="s">
        <v>166</v>
      </c>
      <c r="D19" s="53" t="s">
        <v>163</v>
      </c>
      <c r="E19" s="53" t="s">
        <v>115</v>
      </c>
      <c r="F19" s="53">
        <v>200</v>
      </c>
      <c r="G19" s="52">
        <f>G20</f>
        <v>1413</v>
      </c>
    </row>
    <row r="20" spans="2:7" ht="27">
      <c r="B20" s="106" t="s">
        <v>117</v>
      </c>
      <c r="C20" s="53" t="s">
        <v>166</v>
      </c>
      <c r="D20" s="53" t="s">
        <v>163</v>
      </c>
      <c r="E20" s="53" t="s">
        <v>115</v>
      </c>
      <c r="F20" s="53">
        <v>240</v>
      </c>
      <c r="G20" s="52">
        <v>1413</v>
      </c>
    </row>
    <row r="21" spans="2:7">
      <c r="B21" s="106" t="s">
        <v>118</v>
      </c>
      <c r="C21" s="53" t="s">
        <v>166</v>
      </c>
      <c r="D21" s="53" t="s">
        <v>163</v>
      </c>
      <c r="E21" s="53" t="s">
        <v>115</v>
      </c>
      <c r="F21" s="53">
        <v>800</v>
      </c>
      <c r="G21" s="52">
        <f>G22</f>
        <v>234.5</v>
      </c>
    </row>
    <row r="22" spans="2:7">
      <c r="B22" s="106" t="s">
        <v>119</v>
      </c>
      <c r="C22" s="53" t="s">
        <v>166</v>
      </c>
      <c r="D22" s="53" t="s">
        <v>163</v>
      </c>
      <c r="E22" s="53" t="s">
        <v>115</v>
      </c>
      <c r="F22" s="53">
        <v>850</v>
      </c>
      <c r="G22" s="52">
        <v>234.5</v>
      </c>
    </row>
    <row r="23" spans="2:7" ht="57.75" customHeight="1">
      <c r="B23" s="112" t="s">
        <v>120</v>
      </c>
      <c r="C23" s="9" t="s">
        <v>166</v>
      </c>
      <c r="D23" s="9" t="s">
        <v>163</v>
      </c>
      <c r="E23" s="9"/>
      <c r="F23" s="9"/>
      <c r="G23" s="32">
        <f>G24</f>
        <v>0.1</v>
      </c>
    </row>
    <row r="24" spans="2:7" ht="21" customHeight="1">
      <c r="B24" s="113" t="s">
        <v>122</v>
      </c>
      <c r="C24" s="53" t="s">
        <v>166</v>
      </c>
      <c r="D24" s="53" t="s">
        <v>163</v>
      </c>
      <c r="E24" s="53" t="s">
        <v>121</v>
      </c>
      <c r="F24" s="53">
        <v>200</v>
      </c>
      <c r="G24" s="52">
        <f>G25</f>
        <v>0.1</v>
      </c>
    </row>
    <row r="25" spans="2:7" ht="27">
      <c r="B25" s="113" t="s">
        <v>123</v>
      </c>
      <c r="C25" s="109" t="s">
        <v>166</v>
      </c>
      <c r="D25" s="53" t="s">
        <v>163</v>
      </c>
      <c r="E25" s="53" t="s">
        <v>121</v>
      </c>
      <c r="F25" s="53">
        <v>240</v>
      </c>
      <c r="G25" s="52">
        <v>0.1</v>
      </c>
    </row>
    <row r="26" spans="2:7" ht="27">
      <c r="B26" s="106" t="s">
        <v>193</v>
      </c>
      <c r="C26" s="9" t="s">
        <v>166</v>
      </c>
      <c r="D26" s="9" t="s">
        <v>186</v>
      </c>
      <c r="E26" s="9"/>
      <c r="F26" s="9"/>
      <c r="G26" s="32">
        <v>20.8</v>
      </c>
    </row>
    <row r="27" spans="2:7">
      <c r="B27" s="106" t="s">
        <v>194</v>
      </c>
      <c r="C27" s="53" t="s">
        <v>166</v>
      </c>
      <c r="D27" s="53" t="s">
        <v>186</v>
      </c>
      <c r="E27" s="53" t="s">
        <v>196</v>
      </c>
      <c r="F27" s="53" t="s">
        <v>197</v>
      </c>
      <c r="G27" s="52">
        <v>20.8</v>
      </c>
    </row>
    <row r="28" spans="2:7">
      <c r="B28" s="106" t="s">
        <v>195</v>
      </c>
      <c r="C28" s="53" t="s">
        <v>166</v>
      </c>
      <c r="D28" s="53" t="s">
        <v>186</v>
      </c>
      <c r="E28" s="53" t="s">
        <v>196</v>
      </c>
      <c r="F28" s="53" t="s">
        <v>198</v>
      </c>
      <c r="G28" s="52">
        <v>20.8</v>
      </c>
    </row>
    <row r="29" spans="2:7">
      <c r="B29" s="105" t="s">
        <v>124</v>
      </c>
      <c r="C29" s="9" t="s">
        <v>166</v>
      </c>
      <c r="D29" s="9">
        <v>11</v>
      </c>
      <c r="E29" s="9"/>
      <c r="F29" s="9"/>
      <c r="G29" s="32">
        <f>G31</f>
        <v>10</v>
      </c>
    </row>
    <row r="30" spans="2:7">
      <c r="B30" s="106" t="s">
        <v>118</v>
      </c>
      <c r="C30" s="53" t="s">
        <v>166</v>
      </c>
      <c r="D30" s="53">
        <v>11</v>
      </c>
      <c r="E30" s="53" t="s">
        <v>125</v>
      </c>
      <c r="F30" s="53">
        <v>800</v>
      </c>
      <c r="G30" s="52">
        <f>G29</f>
        <v>10</v>
      </c>
    </row>
    <row r="31" spans="2:7" ht="18" customHeight="1">
      <c r="B31" s="106" t="s">
        <v>126</v>
      </c>
      <c r="C31" s="53" t="s">
        <v>166</v>
      </c>
      <c r="D31" s="53">
        <v>11</v>
      </c>
      <c r="E31" s="53" t="s">
        <v>125</v>
      </c>
      <c r="F31" s="53">
        <v>870</v>
      </c>
      <c r="G31" s="52">
        <v>10</v>
      </c>
    </row>
    <row r="32" spans="2:7" ht="16.5" customHeight="1">
      <c r="B32" s="62" t="s">
        <v>253</v>
      </c>
      <c r="C32" s="110" t="s">
        <v>166</v>
      </c>
      <c r="D32" s="9" t="s">
        <v>251</v>
      </c>
      <c r="E32" s="9"/>
      <c r="F32" s="9"/>
      <c r="G32" s="32">
        <f>G33</f>
        <v>100</v>
      </c>
    </row>
    <row r="33" spans="2:7" ht="14.25" customHeight="1">
      <c r="B33" s="61" t="s">
        <v>256</v>
      </c>
      <c r="C33" s="109" t="s">
        <v>166</v>
      </c>
      <c r="D33" s="53" t="s">
        <v>251</v>
      </c>
      <c r="E33" s="53" t="s">
        <v>252</v>
      </c>
      <c r="F33" s="53" t="s">
        <v>188</v>
      </c>
      <c r="G33" s="52">
        <v>100</v>
      </c>
    </row>
    <row r="34" spans="2:7">
      <c r="B34" s="61" t="s">
        <v>256</v>
      </c>
      <c r="C34" s="53" t="s">
        <v>166</v>
      </c>
      <c r="D34" s="53" t="s">
        <v>251</v>
      </c>
      <c r="E34" s="53" t="s">
        <v>252</v>
      </c>
      <c r="F34" s="53" t="s">
        <v>187</v>
      </c>
      <c r="G34" s="52">
        <v>100</v>
      </c>
    </row>
    <row r="35" spans="2:7" ht="18.75" customHeight="1">
      <c r="B35" s="105" t="s">
        <v>127</v>
      </c>
      <c r="C35" s="9" t="s">
        <v>159</v>
      </c>
      <c r="D35" s="9"/>
      <c r="E35" s="53"/>
      <c r="F35" s="53"/>
      <c r="G35" s="32">
        <f>G37+G39</f>
        <v>87.762</v>
      </c>
    </row>
    <row r="36" spans="2:7" ht="54">
      <c r="B36" s="106" t="s">
        <v>128</v>
      </c>
      <c r="C36" s="53" t="s">
        <v>159</v>
      </c>
      <c r="D36" s="53" t="s">
        <v>160</v>
      </c>
      <c r="E36" s="53" t="s">
        <v>129</v>
      </c>
      <c r="F36" s="53"/>
      <c r="G36" s="52">
        <f>G37+G39</f>
        <v>87.762</v>
      </c>
    </row>
    <row r="37" spans="2:7" ht="44.25" customHeight="1">
      <c r="B37" s="106" t="s">
        <v>110</v>
      </c>
      <c r="C37" s="53" t="s">
        <v>159</v>
      </c>
      <c r="D37" s="53" t="s">
        <v>160</v>
      </c>
      <c r="E37" s="53" t="s">
        <v>129</v>
      </c>
      <c r="F37" s="53">
        <v>100</v>
      </c>
      <c r="G37" s="52">
        <f>G38</f>
        <v>86.762</v>
      </c>
    </row>
    <row r="38" spans="2:7" ht="19.5" customHeight="1">
      <c r="B38" s="106" t="s">
        <v>112</v>
      </c>
      <c r="C38" s="53" t="s">
        <v>159</v>
      </c>
      <c r="D38" s="53" t="s">
        <v>160</v>
      </c>
      <c r="E38" s="53" t="s">
        <v>129</v>
      </c>
      <c r="F38" s="53">
        <v>120</v>
      </c>
      <c r="G38" s="52">
        <v>86.762</v>
      </c>
    </row>
    <row r="39" spans="2:7" ht="21" customHeight="1">
      <c r="B39" s="106" t="s">
        <v>122</v>
      </c>
      <c r="C39" s="53" t="s">
        <v>159</v>
      </c>
      <c r="D39" s="53" t="s">
        <v>160</v>
      </c>
      <c r="E39" s="53" t="s">
        <v>129</v>
      </c>
      <c r="F39" s="53">
        <v>200</v>
      </c>
      <c r="G39" s="52">
        <f>G40</f>
        <v>1</v>
      </c>
    </row>
    <row r="40" spans="2:7" ht="27">
      <c r="B40" s="106" t="s">
        <v>130</v>
      </c>
      <c r="C40" s="53" t="s">
        <v>159</v>
      </c>
      <c r="D40" s="53" t="s">
        <v>160</v>
      </c>
      <c r="E40" s="53" t="s">
        <v>129</v>
      </c>
      <c r="F40" s="53">
        <v>240</v>
      </c>
      <c r="G40" s="52">
        <v>1</v>
      </c>
    </row>
    <row r="41" spans="2:7">
      <c r="B41" s="116" t="s">
        <v>259</v>
      </c>
      <c r="C41" s="9" t="s">
        <v>160</v>
      </c>
      <c r="D41" s="9" t="s">
        <v>161</v>
      </c>
      <c r="E41" s="53"/>
      <c r="F41" s="53"/>
      <c r="G41" s="32">
        <f>G42</f>
        <v>6</v>
      </c>
    </row>
    <row r="42" spans="2:7" ht="27">
      <c r="B42" s="117" t="s">
        <v>132</v>
      </c>
      <c r="C42" s="53" t="s">
        <v>160</v>
      </c>
      <c r="D42" s="53" t="s">
        <v>161</v>
      </c>
      <c r="E42" s="53" t="s">
        <v>258</v>
      </c>
      <c r="F42" s="53" t="s">
        <v>188</v>
      </c>
      <c r="G42" s="52">
        <v>6</v>
      </c>
    </row>
    <row r="43" spans="2:7" ht="27">
      <c r="B43" s="117" t="s">
        <v>132</v>
      </c>
      <c r="C43" s="53" t="s">
        <v>160</v>
      </c>
      <c r="D43" s="53" t="s">
        <v>161</v>
      </c>
      <c r="E43" s="53" t="s">
        <v>258</v>
      </c>
      <c r="F43" s="53" t="s">
        <v>187</v>
      </c>
      <c r="G43" s="52">
        <v>6</v>
      </c>
    </row>
    <row r="44" spans="2:7" ht="19.5" customHeight="1">
      <c r="B44" s="105" t="s">
        <v>131</v>
      </c>
      <c r="C44" s="9" t="s">
        <v>160</v>
      </c>
      <c r="D44" s="9"/>
      <c r="E44" s="53"/>
      <c r="F44" s="53"/>
      <c r="G44" s="32">
        <f>G45+G47</f>
        <v>7</v>
      </c>
    </row>
    <row r="45" spans="2:7" ht="27">
      <c r="B45" s="117" t="s">
        <v>132</v>
      </c>
      <c r="C45" s="53" t="s">
        <v>160</v>
      </c>
      <c r="D45" s="53" t="s">
        <v>161</v>
      </c>
      <c r="E45" s="53" t="s">
        <v>133</v>
      </c>
      <c r="F45" s="53">
        <v>200</v>
      </c>
      <c r="G45" s="52">
        <v>5</v>
      </c>
    </row>
    <row r="46" spans="2:7" ht="32.25" customHeight="1">
      <c r="B46" s="106" t="s">
        <v>134</v>
      </c>
      <c r="C46" s="53" t="s">
        <v>160</v>
      </c>
      <c r="D46" s="53" t="s">
        <v>161</v>
      </c>
      <c r="E46" s="53" t="s">
        <v>133</v>
      </c>
      <c r="F46" s="53">
        <v>240</v>
      </c>
      <c r="G46" s="52">
        <v>5</v>
      </c>
    </row>
    <row r="47" spans="2:7" ht="27">
      <c r="B47" s="106" t="s">
        <v>132</v>
      </c>
      <c r="C47" s="53" t="s">
        <v>160</v>
      </c>
      <c r="D47" s="53">
        <v>14</v>
      </c>
      <c r="E47" s="53" t="s">
        <v>135</v>
      </c>
      <c r="F47" s="53">
        <v>200</v>
      </c>
      <c r="G47" s="52">
        <v>2</v>
      </c>
    </row>
    <row r="48" spans="2:7" ht="27">
      <c r="B48" s="106" t="s">
        <v>136</v>
      </c>
      <c r="C48" s="53" t="s">
        <v>160</v>
      </c>
      <c r="D48" s="53" t="s">
        <v>162</v>
      </c>
      <c r="E48" s="53" t="s">
        <v>135</v>
      </c>
      <c r="F48" s="53" t="s">
        <v>187</v>
      </c>
      <c r="G48" s="52">
        <v>2</v>
      </c>
    </row>
    <row r="49" spans="2:7">
      <c r="B49" s="105" t="s">
        <v>137</v>
      </c>
      <c r="C49" s="9" t="s">
        <v>163</v>
      </c>
      <c r="D49" s="9" t="s">
        <v>161</v>
      </c>
      <c r="E49" s="53"/>
      <c r="F49" s="53"/>
      <c r="G49" s="32">
        <f>G50+G53</f>
        <v>2707.4</v>
      </c>
    </row>
    <row r="50" spans="2:7">
      <c r="B50" s="106" t="s">
        <v>138</v>
      </c>
      <c r="C50" s="53" t="s">
        <v>163</v>
      </c>
      <c r="D50" s="53" t="s">
        <v>161</v>
      </c>
      <c r="E50" s="53" t="s">
        <v>139</v>
      </c>
      <c r="F50" s="53"/>
      <c r="G50" s="52">
        <f>G51</f>
        <v>970.2</v>
      </c>
    </row>
    <row r="51" spans="2:7" ht="27">
      <c r="B51" s="106" t="s">
        <v>132</v>
      </c>
      <c r="C51" s="53" t="s">
        <v>163</v>
      </c>
      <c r="D51" s="53" t="s">
        <v>161</v>
      </c>
      <c r="E51" s="53" t="s">
        <v>139</v>
      </c>
      <c r="F51" s="53">
        <v>200</v>
      </c>
      <c r="G51" s="52">
        <v>970.2</v>
      </c>
    </row>
    <row r="52" spans="2:7" ht="27">
      <c r="B52" s="106" t="s">
        <v>140</v>
      </c>
      <c r="C52" s="53" t="s">
        <v>163</v>
      </c>
      <c r="D52" s="53" t="s">
        <v>161</v>
      </c>
      <c r="E52" s="53" t="s">
        <v>139</v>
      </c>
      <c r="F52" s="53">
        <v>240</v>
      </c>
      <c r="G52" s="52">
        <v>970.2</v>
      </c>
    </row>
    <row r="53" spans="2:7" ht="54">
      <c r="B53" s="127" t="s">
        <v>249</v>
      </c>
      <c r="C53" s="9" t="s">
        <v>163</v>
      </c>
      <c r="D53" s="9" t="s">
        <v>161</v>
      </c>
      <c r="E53" s="9"/>
      <c r="F53" s="9"/>
      <c r="G53" s="32">
        <f>G54+G57</f>
        <v>1737.2</v>
      </c>
    </row>
    <row r="54" spans="2:7" ht="54">
      <c r="B54" s="107" t="s">
        <v>249</v>
      </c>
      <c r="C54" s="9" t="s">
        <v>163</v>
      </c>
      <c r="D54" s="9" t="s">
        <v>161</v>
      </c>
      <c r="E54" s="9" t="s">
        <v>250</v>
      </c>
      <c r="F54" s="9"/>
      <c r="G54" s="32">
        <f>G55</f>
        <v>1649</v>
      </c>
    </row>
    <row r="55" spans="2:7" ht="27">
      <c r="B55" s="106" t="s">
        <v>140</v>
      </c>
      <c r="C55" s="53" t="s">
        <v>163</v>
      </c>
      <c r="D55" s="53" t="s">
        <v>161</v>
      </c>
      <c r="E55" s="53" t="s">
        <v>250</v>
      </c>
      <c r="F55" s="53" t="s">
        <v>188</v>
      </c>
      <c r="G55" s="52">
        <f>G56</f>
        <v>1649</v>
      </c>
    </row>
    <row r="56" spans="2:7" ht="27">
      <c r="B56" s="108" t="s">
        <v>140</v>
      </c>
      <c r="C56" s="53" t="s">
        <v>163</v>
      </c>
      <c r="D56" s="53" t="s">
        <v>161</v>
      </c>
      <c r="E56" s="53" t="s">
        <v>250</v>
      </c>
      <c r="F56" s="53" t="s">
        <v>187</v>
      </c>
      <c r="G56" s="52">
        <v>1649</v>
      </c>
    </row>
    <row r="57" spans="2:7" ht="54">
      <c r="B57" s="127" t="s">
        <v>264</v>
      </c>
      <c r="C57" s="9" t="s">
        <v>163</v>
      </c>
      <c r="D57" s="9" t="s">
        <v>161</v>
      </c>
      <c r="E57" s="9" t="s">
        <v>250</v>
      </c>
      <c r="F57" s="9"/>
      <c r="G57" s="32">
        <f>G58</f>
        <v>88.2</v>
      </c>
    </row>
    <row r="58" spans="2:7" ht="27">
      <c r="B58" s="126" t="s">
        <v>140</v>
      </c>
      <c r="C58" s="53" t="s">
        <v>163</v>
      </c>
      <c r="D58" s="53" t="s">
        <v>161</v>
      </c>
      <c r="E58" s="53" t="s">
        <v>262</v>
      </c>
      <c r="F58" s="53" t="s">
        <v>188</v>
      </c>
      <c r="G58" s="52">
        <v>88.2</v>
      </c>
    </row>
    <row r="59" spans="2:7" ht="27">
      <c r="B59" s="126" t="s">
        <v>140</v>
      </c>
      <c r="C59" s="53" t="s">
        <v>163</v>
      </c>
      <c r="D59" s="53" t="s">
        <v>161</v>
      </c>
      <c r="E59" s="53" t="s">
        <v>262</v>
      </c>
      <c r="F59" s="53" t="s">
        <v>187</v>
      </c>
      <c r="G59" s="52">
        <v>88.2</v>
      </c>
    </row>
    <row r="60" spans="2:7">
      <c r="B60" s="105" t="s">
        <v>141</v>
      </c>
      <c r="C60" s="9" t="s">
        <v>164</v>
      </c>
      <c r="D60" s="9"/>
      <c r="E60" s="53"/>
      <c r="F60" s="53" t="s">
        <v>7</v>
      </c>
      <c r="G60" s="32">
        <f>G61+G68</f>
        <v>742.6</v>
      </c>
    </row>
    <row r="61" spans="2:7">
      <c r="B61" s="105" t="s">
        <v>142</v>
      </c>
      <c r="C61" s="9" t="s">
        <v>164</v>
      </c>
      <c r="D61" s="9" t="s">
        <v>159</v>
      </c>
      <c r="E61" s="53"/>
      <c r="F61" s="53"/>
      <c r="G61" s="32">
        <f>G62+G64+G66</f>
        <v>382</v>
      </c>
    </row>
    <row r="62" spans="2:7" ht="27">
      <c r="B62" s="106" t="s">
        <v>132</v>
      </c>
      <c r="C62" s="53" t="s">
        <v>164</v>
      </c>
      <c r="D62" s="53" t="s">
        <v>159</v>
      </c>
      <c r="E62" s="53" t="s">
        <v>143</v>
      </c>
      <c r="F62" s="53">
        <v>200</v>
      </c>
      <c r="G62" s="52">
        <f>G63</f>
        <v>382</v>
      </c>
    </row>
    <row r="63" spans="2:7" ht="27">
      <c r="B63" s="106" t="s">
        <v>140</v>
      </c>
      <c r="C63" s="53" t="s">
        <v>164</v>
      </c>
      <c r="D63" s="53" t="s">
        <v>159</v>
      </c>
      <c r="E63" s="53" t="s">
        <v>143</v>
      </c>
      <c r="F63" s="53">
        <v>240</v>
      </c>
      <c r="G63" s="52">
        <v>382</v>
      </c>
    </row>
    <row r="64" spans="2:7">
      <c r="B64" s="106" t="s">
        <v>241</v>
      </c>
      <c r="C64" s="53" t="s">
        <v>164</v>
      </c>
      <c r="D64" s="53" t="s">
        <v>159</v>
      </c>
      <c r="E64" s="53" t="s">
        <v>143</v>
      </c>
      <c r="F64" s="53" t="s">
        <v>237</v>
      </c>
      <c r="G64" s="52">
        <v>0</v>
      </c>
    </row>
    <row r="65" spans="2:7">
      <c r="B65" s="106" t="s">
        <v>241</v>
      </c>
      <c r="C65" s="53" t="s">
        <v>164</v>
      </c>
      <c r="D65" s="53" t="s">
        <v>159</v>
      </c>
      <c r="E65" s="53" t="s">
        <v>143</v>
      </c>
      <c r="F65" s="53" t="s">
        <v>238</v>
      </c>
      <c r="G65" s="52">
        <v>0</v>
      </c>
    </row>
    <row r="66" spans="2:7">
      <c r="B66" s="106" t="s">
        <v>240</v>
      </c>
      <c r="C66" s="53" t="s">
        <v>164</v>
      </c>
      <c r="D66" s="53" t="s">
        <v>159</v>
      </c>
      <c r="E66" s="53" t="s">
        <v>143</v>
      </c>
      <c r="F66" s="53" t="s">
        <v>237</v>
      </c>
      <c r="G66" s="52">
        <v>0</v>
      </c>
    </row>
    <row r="67" spans="2:7" ht="16.5" customHeight="1">
      <c r="B67" s="106" t="s">
        <v>240</v>
      </c>
      <c r="C67" s="53" t="s">
        <v>164</v>
      </c>
      <c r="D67" s="53" t="s">
        <v>159</v>
      </c>
      <c r="E67" s="53" t="s">
        <v>143</v>
      </c>
      <c r="F67" s="53" t="s">
        <v>239</v>
      </c>
      <c r="G67" s="52">
        <v>0</v>
      </c>
    </row>
    <row r="68" spans="2:7">
      <c r="B68" s="105" t="s">
        <v>144</v>
      </c>
      <c r="C68" s="9" t="s">
        <v>164</v>
      </c>
      <c r="D68" s="9" t="s">
        <v>160</v>
      </c>
      <c r="E68" s="9"/>
      <c r="F68" s="53"/>
      <c r="G68" s="32">
        <f>G69+G71+G73</f>
        <v>360.6</v>
      </c>
    </row>
    <row r="69" spans="2:7" ht="27" customHeight="1">
      <c r="B69" s="106" t="s">
        <v>132</v>
      </c>
      <c r="C69" s="53" t="s">
        <v>164</v>
      </c>
      <c r="D69" s="53" t="s">
        <v>160</v>
      </c>
      <c r="E69" s="53" t="s">
        <v>145</v>
      </c>
      <c r="F69" s="53">
        <v>200</v>
      </c>
      <c r="G69" s="52">
        <f>G70</f>
        <v>160.6</v>
      </c>
    </row>
    <row r="70" spans="2:7" ht="27">
      <c r="B70" s="106" t="s">
        <v>140</v>
      </c>
      <c r="C70" s="53" t="s">
        <v>164</v>
      </c>
      <c r="D70" s="53" t="s">
        <v>160</v>
      </c>
      <c r="E70" s="53" t="s">
        <v>145</v>
      </c>
      <c r="F70" s="53">
        <v>240</v>
      </c>
      <c r="G70" s="52">
        <v>160.6</v>
      </c>
    </row>
    <row r="71" spans="2:7" ht="27">
      <c r="B71" s="111" t="s">
        <v>199</v>
      </c>
      <c r="C71" s="53" t="s">
        <v>164</v>
      </c>
      <c r="D71" s="53" t="s">
        <v>160</v>
      </c>
      <c r="E71" s="89" t="s">
        <v>255</v>
      </c>
      <c r="F71" s="89" t="s">
        <v>188</v>
      </c>
      <c r="G71" s="90">
        <v>0</v>
      </c>
    </row>
    <row r="72" spans="2:7" ht="27">
      <c r="B72" s="121" t="s">
        <v>140</v>
      </c>
      <c r="C72" s="53" t="s">
        <v>164</v>
      </c>
      <c r="D72" s="53" t="s">
        <v>160</v>
      </c>
      <c r="E72" s="89" t="s">
        <v>255</v>
      </c>
      <c r="F72" s="89" t="s">
        <v>187</v>
      </c>
      <c r="G72" s="90">
        <v>0</v>
      </c>
    </row>
    <row r="73" spans="2:7" ht="27">
      <c r="B73" s="121" t="s">
        <v>140</v>
      </c>
      <c r="C73" s="53" t="s">
        <v>164</v>
      </c>
      <c r="D73" s="53" t="s">
        <v>160</v>
      </c>
      <c r="E73" s="89" t="s">
        <v>260</v>
      </c>
      <c r="F73" s="89" t="s">
        <v>187</v>
      </c>
      <c r="G73" s="90">
        <v>200</v>
      </c>
    </row>
    <row r="74" spans="2:7" ht="18.75" customHeight="1">
      <c r="B74" s="122" t="s">
        <v>146</v>
      </c>
      <c r="C74" s="9" t="s">
        <v>165</v>
      </c>
      <c r="D74" s="53"/>
      <c r="E74" s="53"/>
      <c r="F74" s="53"/>
      <c r="G74" s="32">
        <f>G75</f>
        <v>5438.7099999999991</v>
      </c>
    </row>
    <row r="75" spans="2:7">
      <c r="B75" s="105" t="s">
        <v>147</v>
      </c>
      <c r="C75" s="9" t="s">
        <v>165</v>
      </c>
      <c r="D75" s="9" t="s">
        <v>166</v>
      </c>
      <c r="E75" s="9"/>
      <c r="F75" s="53"/>
      <c r="G75" s="32">
        <f>G76+G78+G80+G82+G88+G95</f>
        <v>5438.7099999999991</v>
      </c>
    </row>
    <row r="76" spans="2:7" ht="45.75" customHeight="1">
      <c r="B76" s="106" t="s">
        <v>110</v>
      </c>
      <c r="C76" s="53" t="s">
        <v>165</v>
      </c>
      <c r="D76" s="53" t="s">
        <v>166</v>
      </c>
      <c r="E76" s="53" t="s">
        <v>148</v>
      </c>
      <c r="F76" s="53">
        <v>100</v>
      </c>
      <c r="G76" s="52">
        <v>3042</v>
      </c>
    </row>
    <row r="77" spans="2:7" ht="20.25" customHeight="1">
      <c r="B77" s="106" t="s">
        <v>149</v>
      </c>
      <c r="C77" s="53" t="s">
        <v>165</v>
      </c>
      <c r="D77" s="53" t="s">
        <v>166</v>
      </c>
      <c r="E77" s="53" t="s">
        <v>148</v>
      </c>
      <c r="F77" s="53">
        <v>110</v>
      </c>
      <c r="G77" s="52">
        <v>3042</v>
      </c>
    </row>
    <row r="78" spans="2:7" ht="18" customHeight="1">
      <c r="B78" s="106" t="s">
        <v>132</v>
      </c>
      <c r="C78" s="53" t="s">
        <v>165</v>
      </c>
      <c r="D78" s="53" t="s">
        <v>166</v>
      </c>
      <c r="E78" s="53" t="s">
        <v>148</v>
      </c>
      <c r="F78" s="53">
        <v>200</v>
      </c>
      <c r="G78" s="52">
        <f>G79</f>
        <v>1159.9000000000001</v>
      </c>
    </row>
    <row r="79" spans="2:7" ht="29.25" customHeight="1">
      <c r="B79" s="106" t="s">
        <v>140</v>
      </c>
      <c r="C79" s="53" t="s">
        <v>165</v>
      </c>
      <c r="D79" s="53" t="s">
        <v>166</v>
      </c>
      <c r="E79" s="53" t="s">
        <v>148</v>
      </c>
      <c r="F79" s="53">
        <v>240</v>
      </c>
      <c r="G79" s="52">
        <v>1159.9000000000001</v>
      </c>
    </row>
    <row r="80" spans="2:7" ht="18" customHeight="1">
      <c r="B80" s="106" t="s">
        <v>150</v>
      </c>
      <c r="C80" s="53" t="s">
        <v>165</v>
      </c>
      <c r="D80" s="53" t="s">
        <v>166</v>
      </c>
      <c r="E80" s="53" t="s">
        <v>148</v>
      </c>
      <c r="F80" s="53">
        <v>800</v>
      </c>
      <c r="G80" s="52">
        <v>38</v>
      </c>
    </row>
    <row r="81" spans="2:7" ht="18" customHeight="1">
      <c r="B81" s="106" t="s">
        <v>151</v>
      </c>
      <c r="C81" s="53" t="s">
        <v>165</v>
      </c>
      <c r="D81" s="53" t="s">
        <v>166</v>
      </c>
      <c r="E81" s="53" t="s">
        <v>148</v>
      </c>
      <c r="F81" s="53">
        <v>850</v>
      </c>
      <c r="G81" s="52">
        <v>38</v>
      </c>
    </row>
    <row r="82" spans="2:7" ht="54" customHeight="1">
      <c r="B82" s="107" t="s">
        <v>202</v>
      </c>
      <c r="C82" s="9" t="s">
        <v>165</v>
      </c>
      <c r="D82" s="9" t="s">
        <v>166</v>
      </c>
      <c r="E82" s="9"/>
      <c r="F82" s="9"/>
      <c r="G82" s="32">
        <f>G84+G87</f>
        <v>1064.9000000000001</v>
      </c>
    </row>
    <row r="83" spans="2:7" ht="42.75" customHeight="1">
      <c r="B83" s="126" t="s">
        <v>203</v>
      </c>
      <c r="C83" s="53" t="s">
        <v>165</v>
      </c>
      <c r="D83" s="53" t="s">
        <v>166</v>
      </c>
      <c r="E83" s="53" t="s">
        <v>213</v>
      </c>
      <c r="F83" s="53" t="s">
        <v>204</v>
      </c>
      <c r="G83" s="52">
        <v>1053.7</v>
      </c>
    </row>
    <row r="84" spans="2:7">
      <c r="B84" s="106" t="s">
        <v>205</v>
      </c>
      <c r="C84" s="53" t="s">
        <v>165</v>
      </c>
      <c r="D84" s="53" t="s">
        <v>166</v>
      </c>
      <c r="E84" s="53" t="s">
        <v>213</v>
      </c>
      <c r="F84" s="53" t="s">
        <v>206</v>
      </c>
      <c r="G84" s="52">
        <v>1053.7</v>
      </c>
    </row>
    <row r="85" spans="2:7" ht="58.5" customHeight="1">
      <c r="B85" s="61" t="s">
        <v>216</v>
      </c>
      <c r="C85" s="53" t="s">
        <v>165</v>
      </c>
      <c r="D85" s="53" t="s">
        <v>166</v>
      </c>
      <c r="E85" s="53" t="s">
        <v>207</v>
      </c>
      <c r="F85" s="53" t="s">
        <v>204</v>
      </c>
      <c r="G85" s="124">
        <v>11.2</v>
      </c>
    </row>
    <row r="86" spans="2:7">
      <c r="B86" s="106" t="s">
        <v>205</v>
      </c>
      <c r="C86" s="53" t="s">
        <v>165</v>
      </c>
      <c r="D86" s="53" t="s">
        <v>166</v>
      </c>
      <c r="E86" s="53" t="s">
        <v>207</v>
      </c>
      <c r="F86" s="53" t="s">
        <v>206</v>
      </c>
      <c r="G86" s="124">
        <v>11.2</v>
      </c>
    </row>
    <row r="87" spans="2:7">
      <c r="B87" s="106" t="s">
        <v>205</v>
      </c>
      <c r="C87" s="53" t="s">
        <v>165</v>
      </c>
      <c r="D87" s="53" t="s">
        <v>166</v>
      </c>
      <c r="E87" s="53" t="s">
        <v>207</v>
      </c>
      <c r="F87" s="53" t="s">
        <v>206</v>
      </c>
      <c r="G87" s="124">
        <v>11.2</v>
      </c>
    </row>
    <row r="88" spans="2:7" ht="27">
      <c r="B88" s="107" t="s">
        <v>152</v>
      </c>
      <c r="C88" s="9" t="s">
        <v>165</v>
      </c>
      <c r="D88" s="9" t="s">
        <v>166</v>
      </c>
      <c r="E88" s="9"/>
      <c r="F88" s="9"/>
      <c r="G88" s="32">
        <f>G90+G94</f>
        <v>63.2</v>
      </c>
    </row>
    <row r="89" spans="2:7" ht="27">
      <c r="B89" s="106" t="s">
        <v>152</v>
      </c>
      <c r="C89" s="53" t="s">
        <v>165</v>
      </c>
      <c r="D89" s="53" t="s">
        <v>166</v>
      </c>
      <c r="E89" s="9"/>
      <c r="F89" s="9"/>
      <c r="G89" s="32">
        <v>60</v>
      </c>
    </row>
    <row r="90" spans="2:7" ht="27">
      <c r="B90" s="106" t="s">
        <v>152</v>
      </c>
      <c r="C90" s="53" t="s">
        <v>165</v>
      </c>
      <c r="D90" s="53" t="s">
        <v>166</v>
      </c>
      <c r="E90" s="53" t="s">
        <v>266</v>
      </c>
      <c r="F90" s="53" t="s">
        <v>188</v>
      </c>
      <c r="G90" s="52">
        <v>60</v>
      </c>
    </row>
    <row r="91" spans="2:7" ht="27">
      <c r="B91" s="106" t="s">
        <v>152</v>
      </c>
      <c r="C91" s="53" t="s">
        <v>165</v>
      </c>
      <c r="D91" s="53" t="s">
        <v>166</v>
      </c>
      <c r="E91" s="53" t="s">
        <v>266</v>
      </c>
      <c r="F91" s="53" t="s">
        <v>187</v>
      </c>
      <c r="G91" s="52">
        <v>60</v>
      </c>
    </row>
    <row r="92" spans="2:7" ht="25.5">
      <c r="B92" s="62" t="s">
        <v>217</v>
      </c>
      <c r="C92" s="63" t="s">
        <v>165</v>
      </c>
      <c r="D92" s="63" t="s">
        <v>166</v>
      </c>
      <c r="E92" s="63"/>
      <c r="F92" s="63"/>
      <c r="G92" s="131">
        <v>3.2</v>
      </c>
    </row>
    <row r="93" spans="2:7" ht="27">
      <c r="B93" s="106" t="s">
        <v>152</v>
      </c>
      <c r="C93" s="53" t="s">
        <v>165</v>
      </c>
      <c r="D93" s="53" t="s">
        <v>166</v>
      </c>
      <c r="E93" s="53" t="s">
        <v>266</v>
      </c>
      <c r="F93" s="53" t="s">
        <v>188</v>
      </c>
      <c r="G93" s="52">
        <v>3.2</v>
      </c>
    </row>
    <row r="94" spans="2:7" ht="27">
      <c r="B94" s="106" t="s">
        <v>152</v>
      </c>
      <c r="C94" s="53" t="s">
        <v>165</v>
      </c>
      <c r="D94" s="53" t="s">
        <v>166</v>
      </c>
      <c r="E94" s="53" t="s">
        <v>266</v>
      </c>
      <c r="F94" s="53" t="s">
        <v>187</v>
      </c>
      <c r="G94" s="52">
        <v>3.2</v>
      </c>
    </row>
    <row r="95" spans="2:7" ht="54">
      <c r="B95" s="127" t="s">
        <v>202</v>
      </c>
      <c r="C95" s="9" t="s">
        <v>165</v>
      </c>
      <c r="D95" s="9" t="s">
        <v>166</v>
      </c>
      <c r="E95" s="9"/>
      <c r="F95" s="9"/>
      <c r="G95" s="32">
        <f>G97+G101</f>
        <v>70.709999999999994</v>
      </c>
    </row>
    <row r="96" spans="2:7" ht="44.25" customHeight="1">
      <c r="B96" s="126" t="s">
        <v>203</v>
      </c>
      <c r="C96" s="53" t="s">
        <v>165</v>
      </c>
      <c r="D96" s="53" t="s">
        <v>166</v>
      </c>
      <c r="E96" s="9"/>
      <c r="F96" s="9"/>
      <c r="G96" s="32">
        <v>70</v>
      </c>
    </row>
    <row r="97" spans="2:7" ht="27">
      <c r="B97" s="126" t="s">
        <v>152</v>
      </c>
      <c r="C97" s="53" t="s">
        <v>165</v>
      </c>
      <c r="D97" s="53" t="s">
        <v>166</v>
      </c>
      <c r="E97" s="53" t="s">
        <v>261</v>
      </c>
      <c r="F97" s="53" t="s">
        <v>188</v>
      </c>
      <c r="G97" s="52">
        <v>70</v>
      </c>
    </row>
    <row r="98" spans="2:7" ht="27">
      <c r="B98" s="126" t="s">
        <v>152</v>
      </c>
      <c r="C98" s="53" t="s">
        <v>165</v>
      </c>
      <c r="D98" s="53" t="s">
        <v>166</v>
      </c>
      <c r="E98" s="53" t="s">
        <v>261</v>
      </c>
      <c r="F98" s="53" t="s">
        <v>187</v>
      </c>
      <c r="G98" s="52">
        <v>70</v>
      </c>
    </row>
    <row r="99" spans="2:7" ht="51">
      <c r="B99" s="62" t="s">
        <v>216</v>
      </c>
      <c r="C99" s="63" t="s">
        <v>165</v>
      </c>
      <c r="D99" s="63" t="s">
        <v>166</v>
      </c>
      <c r="E99" s="63"/>
      <c r="F99" s="63"/>
      <c r="G99" s="125">
        <f>G100</f>
        <v>0.71</v>
      </c>
    </row>
    <row r="100" spans="2:7">
      <c r="B100" s="126" t="s">
        <v>265</v>
      </c>
      <c r="C100" s="53" t="s">
        <v>165</v>
      </c>
      <c r="D100" s="53" t="s">
        <v>166</v>
      </c>
      <c r="E100" s="53" t="s">
        <v>207</v>
      </c>
      <c r="F100" s="53" t="s">
        <v>188</v>
      </c>
      <c r="G100" s="124">
        <v>0.71</v>
      </c>
    </row>
    <row r="101" spans="2:7">
      <c r="B101" s="126" t="s">
        <v>265</v>
      </c>
      <c r="C101" s="53" t="s">
        <v>165</v>
      </c>
      <c r="D101" s="53" t="s">
        <v>166</v>
      </c>
      <c r="E101" s="53" t="s">
        <v>207</v>
      </c>
      <c r="F101" s="53" t="s">
        <v>187</v>
      </c>
      <c r="G101" s="124">
        <v>0.71</v>
      </c>
    </row>
    <row r="102" spans="2:7">
      <c r="B102" s="105" t="s">
        <v>153</v>
      </c>
      <c r="C102" s="9" t="s">
        <v>167</v>
      </c>
      <c r="D102" s="53"/>
      <c r="E102" s="53"/>
      <c r="F102" s="53"/>
      <c r="G102" s="32">
        <f>G103</f>
        <v>160</v>
      </c>
    </row>
    <row r="103" spans="2:7">
      <c r="B103" s="105" t="s">
        <v>154</v>
      </c>
      <c r="C103" s="9">
        <v>10</v>
      </c>
      <c r="D103" s="9" t="s">
        <v>166</v>
      </c>
      <c r="E103" s="53"/>
      <c r="F103" s="53"/>
      <c r="G103" s="32">
        <f>G104</f>
        <v>160</v>
      </c>
    </row>
    <row r="104" spans="2:7">
      <c r="B104" s="106" t="s">
        <v>155</v>
      </c>
      <c r="C104" s="53">
        <v>10</v>
      </c>
      <c r="D104" s="53" t="s">
        <v>166</v>
      </c>
      <c r="E104" s="53" t="s">
        <v>156</v>
      </c>
      <c r="F104" s="53">
        <v>300</v>
      </c>
      <c r="G104" s="52">
        <v>160</v>
      </c>
    </row>
    <row r="105" spans="2:7">
      <c r="B105" s="106" t="s">
        <v>157</v>
      </c>
      <c r="C105" s="53">
        <v>10</v>
      </c>
      <c r="D105" s="53" t="s">
        <v>166</v>
      </c>
      <c r="E105" s="53" t="s">
        <v>156</v>
      </c>
      <c r="F105" s="53">
        <v>310</v>
      </c>
      <c r="G105" s="52">
        <v>160</v>
      </c>
    </row>
    <row r="106" spans="2:7" ht="15.75" thickBot="1">
      <c r="B106" s="35" t="s">
        <v>158</v>
      </c>
      <c r="C106" s="30"/>
      <c r="D106" s="30"/>
      <c r="E106" s="30"/>
      <c r="F106" s="30"/>
      <c r="G106" s="37">
        <f>G12+G35+G44+G49+G60+G74+G102+G41</f>
        <v>12900.172</v>
      </c>
    </row>
  </sheetData>
  <mergeCells count="7">
    <mergeCell ref="E1:G1"/>
    <mergeCell ref="B8:G8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03"/>
  <sheetViews>
    <sheetView zoomScale="90" zoomScaleNormal="90" workbookViewId="0">
      <selection activeCell="I2" sqref="I2:I5"/>
    </sheetView>
  </sheetViews>
  <sheetFormatPr defaultRowHeight="15"/>
  <cols>
    <col min="1" max="1" width="2.28515625" customWidth="1"/>
    <col min="3" max="3" width="54.140625" customWidth="1"/>
    <col min="4" max="6" width="6.42578125" customWidth="1"/>
    <col min="7" max="7" width="14" customWidth="1"/>
    <col min="8" max="8" width="6.7109375" customWidth="1"/>
    <col min="9" max="9" width="10.28515625" customWidth="1"/>
  </cols>
  <sheetData>
    <row r="1" spans="2:10" ht="15.75">
      <c r="B1" s="1"/>
      <c r="G1" s="69"/>
      <c r="H1" s="167" t="s">
        <v>222</v>
      </c>
      <c r="I1" s="167"/>
      <c r="J1" s="69"/>
    </row>
    <row r="2" spans="2:10">
      <c r="B2" s="1"/>
      <c r="H2" s="17"/>
      <c r="I2" s="137" t="s">
        <v>270</v>
      </c>
    </row>
    <row r="3" spans="2:10">
      <c r="B3" s="1"/>
      <c r="H3" s="17"/>
      <c r="I3" s="134" t="s">
        <v>219</v>
      </c>
    </row>
    <row r="4" spans="2:10">
      <c r="B4" s="1"/>
      <c r="H4" s="17"/>
      <c r="I4" s="134" t="s">
        <v>220</v>
      </c>
    </row>
    <row r="5" spans="2:10">
      <c r="B5" s="1"/>
      <c r="H5" s="17"/>
      <c r="I5" s="137" t="s">
        <v>272</v>
      </c>
    </row>
    <row r="6" spans="2:10">
      <c r="B6" s="1"/>
      <c r="H6" s="17"/>
      <c r="I6" s="17" t="s">
        <v>16</v>
      </c>
    </row>
    <row r="7" spans="2:10">
      <c r="B7" s="1"/>
      <c r="I7" s="1"/>
    </row>
    <row r="8" spans="2:10" ht="30" customHeight="1">
      <c r="B8" s="172" t="s">
        <v>225</v>
      </c>
      <c r="C8" s="172"/>
      <c r="D8" s="172"/>
      <c r="E8" s="172"/>
      <c r="F8" s="172"/>
      <c r="G8" s="172"/>
      <c r="H8" s="172"/>
      <c r="I8" s="172"/>
    </row>
    <row r="9" spans="2:10" ht="15.75" thickBot="1">
      <c r="B9" s="1"/>
      <c r="I9" s="1" t="s">
        <v>16</v>
      </c>
    </row>
    <row r="10" spans="2:10">
      <c r="B10" s="170" t="s">
        <v>102</v>
      </c>
      <c r="C10" s="168"/>
      <c r="D10" s="168"/>
      <c r="E10" s="168" t="s">
        <v>103</v>
      </c>
      <c r="F10" s="168" t="s">
        <v>104</v>
      </c>
      <c r="G10" s="168" t="s">
        <v>105</v>
      </c>
      <c r="H10" s="168" t="s">
        <v>106</v>
      </c>
      <c r="I10" s="42" t="s">
        <v>20</v>
      </c>
    </row>
    <row r="11" spans="2:10">
      <c r="B11" s="171"/>
      <c r="C11" s="169"/>
      <c r="D11" s="169"/>
      <c r="E11" s="169"/>
      <c r="F11" s="169"/>
      <c r="G11" s="169"/>
      <c r="H11" s="169"/>
      <c r="I11" s="45" t="s">
        <v>107</v>
      </c>
    </row>
    <row r="12" spans="2:10" ht="16.5" customHeight="1">
      <c r="B12" s="151" t="s">
        <v>108</v>
      </c>
      <c r="C12" s="152"/>
      <c r="D12" s="9" t="s">
        <v>99</v>
      </c>
      <c r="E12" s="9" t="s">
        <v>166</v>
      </c>
      <c r="F12" s="26"/>
      <c r="G12" s="22"/>
      <c r="H12" s="22"/>
      <c r="I12" s="32">
        <f>I13+I16+I26+I29+I23+I32</f>
        <v>3750.7000000000003</v>
      </c>
    </row>
    <row r="13" spans="2:10" ht="17.25" customHeight="1">
      <c r="B13" s="163" t="s">
        <v>178</v>
      </c>
      <c r="C13" s="164"/>
      <c r="D13" s="9" t="s">
        <v>99</v>
      </c>
      <c r="E13" s="9" t="s">
        <v>166</v>
      </c>
      <c r="F13" s="9" t="s">
        <v>159</v>
      </c>
      <c r="G13" s="22"/>
      <c r="H13" s="22"/>
      <c r="I13" s="32">
        <f>I14</f>
        <v>572.29999999999995</v>
      </c>
    </row>
    <row r="14" spans="2:10" ht="57.75" customHeight="1">
      <c r="B14" s="149" t="s">
        <v>110</v>
      </c>
      <c r="C14" s="150"/>
      <c r="D14" s="26" t="s">
        <v>99</v>
      </c>
      <c r="E14" s="26" t="s">
        <v>166</v>
      </c>
      <c r="F14" s="26" t="s">
        <v>159</v>
      </c>
      <c r="G14" s="22" t="s">
        <v>111</v>
      </c>
      <c r="H14" s="22">
        <v>100</v>
      </c>
      <c r="I14" s="52">
        <v>572.29999999999995</v>
      </c>
    </row>
    <row r="15" spans="2:10" ht="29.25" customHeight="1">
      <c r="B15" s="149" t="s">
        <v>112</v>
      </c>
      <c r="C15" s="150"/>
      <c r="D15" s="26" t="s">
        <v>99</v>
      </c>
      <c r="E15" s="26" t="s">
        <v>166</v>
      </c>
      <c r="F15" s="26" t="s">
        <v>159</v>
      </c>
      <c r="G15" s="22" t="s">
        <v>113</v>
      </c>
      <c r="H15" s="22">
        <v>120</v>
      </c>
      <c r="I15" s="52">
        <v>572.29999999999995</v>
      </c>
    </row>
    <row r="16" spans="2:10" ht="45" customHeight="1">
      <c r="B16" s="151" t="s">
        <v>114</v>
      </c>
      <c r="C16" s="152"/>
      <c r="D16" s="9" t="s">
        <v>99</v>
      </c>
      <c r="E16" s="9" t="s">
        <v>166</v>
      </c>
      <c r="F16" s="9" t="s">
        <v>163</v>
      </c>
      <c r="G16" s="22"/>
      <c r="H16" s="22"/>
      <c r="I16" s="32">
        <f>I17+I19+I21</f>
        <v>3047.5</v>
      </c>
    </row>
    <row r="17" spans="2:9" ht="55.5" customHeight="1">
      <c r="B17" s="149" t="s">
        <v>110</v>
      </c>
      <c r="C17" s="150"/>
      <c r="D17" s="26" t="s">
        <v>99</v>
      </c>
      <c r="E17" s="26" t="s">
        <v>166</v>
      </c>
      <c r="F17" s="26" t="s">
        <v>163</v>
      </c>
      <c r="G17" s="22" t="s">
        <v>115</v>
      </c>
      <c r="H17" s="22">
        <v>100</v>
      </c>
      <c r="I17" s="52">
        <v>1400</v>
      </c>
    </row>
    <row r="18" spans="2:9" ht="29.25" customHeight="1">
      <c r="B18" s="149" t="s">
        <v>112</v>
      </c>
      <c r="C18" s="150"/>
      <c r="D18" s="26" t="s">
        <v>99</v>
      </c>
      <c r="E18" s="26" t="s">
        <v>166</v>
      </c>
      <c r="F18" s="26" t="s">
        <v>163</v>
      </c>
      <c r="G18" s="22" t="s">
        <v>115</v>
      </c>
      <c r="H18" s="22">
        <v>120</v>
      </c>
      <c r="I18" s="52">
        <v>1400</v>
      </c>
    </row>
    <row r="19" spans="2:9" ht="29.25" customHeight="1">
      <c r="B19" s="149" t="s">
        <v>116</v>
      </c>
      <c r="C19" s="150"/>
      <c r="D19" s="26" t="s">
        <v>99</v>
      </c>
      <c r="E19" s="26" t="s">
        <v>166</v>
      </c>
      <c r="F19" s="26" t="s">
        <v>163</v>
      </c>
      <c r="G19" s="22" t="s">
        <v>115</v>
      </c>
      <c r="H19" s="22">
        <v>200</v>
      </c>
      <c r="I19" s="52">
        <v>1413</v>
      </c>
    </row>
    <row r="20" spans="2:9" ht="26.25" customHeight="1">
      <c r="B20" s="149" t="s">
        <v>117</v>
      </c>
      <c r="C20" s="150"/>
      <c r="D20" s="26" t="s">
        <v>99</v>
      </c>
      <c r="E20" s="26" t="s">
        <v>166</v>
      </c>
      <c r="F20" s="26" t="s">
        <v>163</v>
      </c>
      <c r="G20" s="22" t="s">
        <v>115</v>
      </c>
      <c r="H20" s="22">
        <v>240</v>
      </c>
      <c r="I20" s="52">
        <v>1413</v>
      </c>
    </row>
    <row r="21" spans="2:9">
      <c r="B21" s="149" t="s">
        <v>118</v>
      </c>
      <c r="C21" s="150"/>
      <c r="D21" s="26" t="s">
        <v>99</v>
      </c>
      <c r="E21" s="26" t="s">
        <v>166</v>
      </c>
      <c r="F21" s="26" t="s">
        <v>163</v>
      </c>
      <c r="G21" s="22" t="s">
        <v>115</v>
      </c>
      <c r="H21" s="22">
        <v>800</v>
      </c>
      <c r="I21" s="52">
        <v>234.5</v>
      </c>
    </row>
    <row r="22" spans="2:9" ht="17.25" customHeight="1">
      <c r="B22" s="149" t="s">
        <v>119</v>
      </c>
      <c r="C22" s="150"/>
      <c r="D22" s="26" t="s">
        <v>99</v>
      </c>
      <c r="E22" s="26" t="s">
        <v>166</v>
      </c>
      <c r="F22" s="26" t="s">
        <v>163</v>
      </c>
      <c r="G22" s="22" t="s">
        <v>115</v>
      </c>
      <c r="H22" s="22">
        <v>850</v>
      </c>
      <c r="I22" s="52">
        <v>234.5</v>
      </c>
    </row>
    <row r="23" spans="2:9" ht="58.5" customHeight="1">
      <c r="B23" s="151" t="s">
        <v>120</v>
      </c>
      <c r="C23" s="152"/>
      <c r="D23" s="9" t="s">
        <v>99</v>
      </c>
      <c r="E23" s="9" t="s">
        <v>166</v>
      </c>
      <c r="F23" s="9" t="s">
        <v>251</v>
      </c>
      <c r="G23" s="114" t="s">
        <v>121</v>
      </c>
      <c r="H23" s="114"/>
      <c r="I23" s="32">
        <v>0.1</v>
      </c>
    </row>
    <row r="24" spans="2:9">
      <c r="B24" s="149" t="s">
        <v>122</v>
      </c>
      <c r="C24" s="150"/>
      <c r="D24" s="53" t="s">
        <v>99</v>
      </c>
      <c r="E24" s="53" t="s">
        <v>166</v>
      </c>
      <c r="F24" s="53" t="s">
        <v>251</v>
      </c>
      <c r="G24" s="51" t="s">
        <v>121</v>
      </c>
      <c r="H24" s="51">
        <v>200</v>
      </c>
      <c r="I24" s="52">
        <v>0.1</v>
      </c>
    </row>
    <row r="25" spans="2:9">
      <c r="B25" s="149" t="s">
        <v>123</v>
      </c>
      <c r="C25" s="150"/>
      <c r="D25" s="53" t="s">
        <v>99</v>
      </c>
      <c r="E25" s="53" t="s">
        <v>166</v>
      </c>
      <c r="F25" s="53" t="s">
        <v>251</v>
      </c>
      <c r="G25" s="51" t="s">
        <v>121</v>
      </c>
      <c r="H25" s="51">
        <v>240</v>
      </c>
      <c r="I25" s="52">
        <v>0.1</v>
      </c>
    </row>
    <row r="26" spans="2:9" ht="29.25" customHeight="1">
      <c r="B26" s="163" t="s">
        <v>193</v>
      </c>
      <c r="C26" s="164"/>
      <c r="D26" s="9" t="s">
        <v>99</v>
      </c>
      <c r="E26" s="9" t="s">
        <v>166</v>
      </c>
      <c r="F26" s="9" t="s">
        <v>186</v>
      </c>
      <c r="G26" s="20"/>
      <c r="H26" s="20"/>
      <c r="I26" s="32">
        <v>20.8</v>
      </c>
    </row>
    <row r="27" spans="2:9" ht="17.25" customHeight="1">
      <c r="B27" s="147" t="s">
        <v>194</v>
      </c>
      <c r="C27" s="148"/>
      <c r="D27" s="26" t="s">
        <v>99</v>
      </c>
      <c r="E27" s="26" t="s">
        <v>166</v>
      </c>
      <c r="F27" s="26" t="s">
        <v>186</v>
      </c>
      <c r="G27" s="22" t="s">
        <v>196</v>
      </c>
      <c r="H27" s="22">
        <v>500</v>
      </c>
      <c r="I27" s="52">
        <v>20.8</v>
      </c>
    </row>
    <row r="28" spans="2:9" ht="17.25" customHeight="1">
      <c r="B28" s="147" t="s">
        <v>195</v>
      </c>
      <c r="C28" s="148"/>
      <c r="D28" s="26" t="s">
        <v>99</v>
      </c>
      <c r="E28" s="26" t="s">
        <v>166</v>
      </c>
      <c r="F28" s="26" t="s">
        <v>186</v>
      </c>
      <c r="G28" s="22" t="s">
        <v>196</v>
      </c>
      <c r="H28" s="22">
        <v>540</v>
      </c>
      <c r="I28" s="52">
        <v>20.8</v>
      </c>
    </row>
    <row r="29" spans="2:9" ht="17.25" customHeight="1">
      <c r="B29" s="151" t="s">
        <v>124</v>
      </c>
      <c r="C29" s="152"/>
      <c r="D29" s="9" t="s">
        <v>99</v>
      </c>
      <c r="E29" s="9" t="s">
        <v>166</v>
      </c>
      <c r="F29" s="9">
        <v>11</v>
      </c>
      <c r="G29" s="20"/>
      <c r="H29" s="20"/>
      <c r="I29" s="32">
        <v>10</v>
      </c>
    </row>
    <row r="30" spans="2:9">
      <c r="B30" s="149" t="s">
        <v>118</v>
      </c>
      <c r="C30" s="150"/>
      <c r="D30" s="26" t="s">
        <v>99</v>
      </c>
      <c r="E30" s="26" t="s">
        <v>166</v>
      </c>
      <c r="F30" s="26">
        <v>11</v>
      </c>
      <c r="G30" s="22" t="s">
        <v>125</v>
      </c>
      <c r="H30" s="22">
        <v>800</v>
      </c>
      <c r="I30" s="52">
        <v>10</v>
      </c>
    </row>
    <row r="31" spans="2:9">
      <c r="B31" s="149" t="s">
        <v>126</v>
      </c>
      <c r="C31" s="150"/>
      <c r="D31" s="26" t="s">
        <v>99</v>
      </c>
      <c r="E31" s="26" t="s">
        <v>166</v>
      </c>
      <c r="F31" s="26">
        <v>11</v>
      </c>
      <c r="G31" s="22" t="s">
        <v>125</v>
      </c>
      <c r="H31" s="22">
        <v>870</v>
      </c>
      <c r="I31" s="52">
        <v>10</v>
      </c>
    </row>
    <row r="32" spans="2:9" ht="16.5" customHeight="1">
      <c r="B32" s="161" t="s">
        <v>253</v>
      </c>
      <c r="C32" s="162"/>
      <c r="D32" s="9" t="s">
        <v>99</v>
      </c>
      <c r="E32" s="9" t="s">
        <v>166</v>
      </c>
      <c r="F32" s="9" t="s">
        <v>251</v>
      </c>
      <c r="G32" s="104"/>
      <c r="H32" s="104"/>
      <c r="I32" s="32">
        <f>I33</f>
        <v>100</v>
      </c>
    </row>
    <row r="33" spans="2:9" ht="15" customHeight="1">
      <c r="B33" s="165" t="s">
        <v>256</v>
      </c>
      <c r="C33" s="166"/>
      <c r="D33" s="53" t="s">
        <v>99</v>
      </c>
      <c r="E33" s="53" t="s">
        <v>166</v>
      </c>
      <c r="F33" s="53" t="s">
        <v>251</v>
      </c>
      <c r="G33" s="53" t="s">
        <v>252</v>
      </c>
      <c r="H33" s="51">
        <v>200</v>
      </c>
      <c r="I33" s="52">
        <v>100</v>
      </c>
    </row>
    <row r="34" spans="2:9" ht="15" customHeight="1">
      <c r="B34" s="165" t="s">
        <v>256</v>
      </c>
      <c r="C34" s="166"/>
      <c r="D34" s="53" t="s">
        <v>99</v>
      </c>
      <c r="E34" s="53" t="s">
        <v>166</v>
      </c>
      <c r="F34" s="53" t="s">
        <v>251</v>
      </c>
      <c r="G34" s="53" t="s">
        <v>252</v>
      </c>
      <c r="H34" s="51">
        <v>240</v>
      </c>
      <c r="I34" s="52">
        <v>100</v>
      </c>
    </row>
    <row r="35" spans="2:9" ht="18.75" customHeight="1">
      <c r="B35" s="151" t="s">
        <v>127</v>
      </c>
      <c r="C35" s="152"/>
      <c r="D35" s="9" t="s">
        <v>99</v>
      </c>
      <c r="E35" s="9" t="s">
        <v>159</v>
      </c>
      <c r="F35" s="9"/>
      <c r="G35" s="22"/>
      <c r="H35" s="22"/>
      <c r="I35" s="32">
        <f>I36</f>
        <v>87.762</v>
      </c>
    </row>
    <row r="36" spans="2:9" ht="30.75" customHeight="1">
      <c r="B36" s="149" t="s">
        <v>192</v>
      </c>
      <c r="C36" s="150"/>
      <c r="D36" s="26" t="s">
        <v>99</v>
      </c>
      <c r="E36" s="26" t="s">
        <v>159</v>
      </c>
      <c r="F36" s="26" t="s">
        <v>160</v>
      </c>
      <c r="G36" s="22" t="s">
        <v>129</v>
      </c>
      <c r="H36" s="22"/>
      <c r="I36" s="52">
        <f>I37+I39</f>
        <v>87.762</v>
      </c>
    </row>
    <row r="37" spans="2:9" ht="30.75" customHeight="1">
      <c r="B37" s="149" t="s">
        <v>110</v>
      </c>
      <c r="C37" s="150"/>
      <c r="D37" s="26" t="s">
        <v>99</v>
      </c>
      <c r="E37" s="26" t="s">
        <v>159</v>
      </c>
      <c r="F37" s="26" t="s">
        <v>160</v>
      </c>
      <c r="G37" s="22" t="s">
        <v>129</v>
      </c>
      <c r="H37" s="22">
        <v>100</v>
      </c>
      <c r="I37" s="52">
        <f>I38</f>
        <v>86.762</v>
      </c>
    </row>
    <row r="38" spans="2:9" ht="27.75" customHeight="1">
      <c r="B38" s="149" t="s">
        <v>112</v>
      </c>
      <c r="C38" s="150"/>
      <c r="D38" s="26" t="s">
        <v>99</v>
      </c>
      <c r="E38" s="26" t="s">
        <v>159</v>
      </c>
      <c r="F38" s="26" t="s">
        <v>160</v>
      </c>
      <c r="G38" s="22" t="s">
        <v>129</v>
      </c>
      <c r="H38" s="22">
        <v>120</v>
      </c>
      <c r="I38" s="52">
        <v>86.762</v>
      </c>
    </row>
    <row r="39" spans="2:9" ht="29.25" customHeight="1">
      <c r="B39" s="149" t="s">
        <v>122</v>
      </c>
      <c r="C39" s="150"/>
      <c r="D39" s="26" t="s">
        <v>99</v>
      </c>
      <c r="E39" s="26" t="s">
        <v>159</v>
      </c>
      <c r="F39" s="26" t="s">
        <v>160</v>
      </c>
      <c r="G39" s="22" t="s">
        <v>129</v>
      </c>
      <c r="H39" s="22">
        <v>200</v>
      </c>
      <c r="I39" s="52">
        <f>I40</f>
        <v>1</v>
      </c>
    </row>
    <row r="40" spans="2:9" ht="27" customHeight="1">
      <c r="B40" s="149" t="s">
        <v>130</v>
      </c>
      <c r="C40" s="150"/>
      <c r="D40" s="26" t="s">
        <v>99</v>
      </c>
      <c r="E40" s="26" t="s">
        <v>159</v>
      </c>
      <c r="F40" s="26" t="s">
        <v>160</v>
      </c>
      <c r="G40" s="22" t="s">
        <v>129</v>
      </c>
      <c r="H40" s="22">
        <v>240</v>
      </c>
      <c r="I40" s="52">
        <v>1</v>
      </c>
    </row>
    <row r="41" spans="2:9" ht="21" customHeight="1">
      <c r="B41" s="163" t="s">
        <v>259</v>
      </c>
      <c r="C41" s="164"/>
      <c r="D41" s="9" t="s">
        <v>99</v>
      </c>
      <c r="E41" s="9" t="s">
        <v>160</v>
      </c>
      <c r="F41" s="9" t="s">
        <v>161</v>
      </c>
      <c r="G41" s="115"/>
      <c r="H41" s="115"/>
      <c r="I41" s="32">
        <f>I42</f>
        <v>6</v>
      </c>
    </row>
    <row r="42" spans="2:9" ht="27" customHeight="1">
      <c r="B42" s="147" t="s">
        <v>132</v>
      </c>
      <c r="C42" s="148"/>
      <c r="D42" s="53" t="s">
        <v>99</v>
      </c>
      <c r="E42" s="53" t="s">
        <v>160</v>
      </c>
      <c r="F42" s="53" t="s">
        <v>161</v>
      </c>
      <c r="G42" s="51" t="s">
        <v>258</v>
      </c>
      <c r="H42" s="51">
        <v>200</v>
      </c>
      <c r="I42" s="52">
        <v>6</v>
      </c>
    </row>
    <row r="43" spans="2:9" ht="27" customHeight="1">
      <c r="B43" s="147" t="s">
        <v>132</v>
      </c>
      <c r="C43" s="148"/>
      <c r="D43" s="53" t="s">
        <v>99</v>
      </c>
      <c r="E43" s="53" t="s">
        <v>160</v>
      </c>
      <c r="F43" s="53" t="s">
        <v>161</v>
      </c>
      <c r="G43" s="51" t="s">
        <v>258</v>
      </c>
      <c r="H43" s="51">
        <v>244</v>
      </c>
      <c r="I43" s="52">
        <v>6</v>
      </c>
    </row>
    <row r="44" spans="2:9" ht="17.25" customHeight="1">
      <c r="B44" s="151" t="s">
        <v>131</v>
      </c>
      <c r="C44" s="152"/>
      <c r="D44" s="9" t="s">
        <v>99</v>
      </c>
      <c r="E44" s="9" t="s">
        <v>160</v>
      </c>
      <c r="F44" s="9"/>
      <c r="G44" s="22"/>
      <c r="H44" s="22"/>
      <c r="I44" s="32">
        <v>7</v>
      </c>
    </row>
    <row r="45" spans="2:9" ht="28.5" customHeight="1">
      <c r="B45" s="149" t="s">
        <v>132</v>
      </c>
      <c r="C45" s="150"/>
      <c r="D45" s="26" t="s">
        <v>99</v>
      </c>
      <c r="E45" s="26" t="s">
        <v>160</v>
      </c>
      <c r="F45" s="26" t="s">
        <v>161</v>
      </c>
      <c r="G45" s="22" t="s">
        <v>133</v>
      </c>
      <c r="H45" s="22">
        <v>200</v>
      </c>
      <c r="I45" s="52">
        <v>5</v>
      </c>
    </row>
    <row r="46" spans="2:9" ht="23.25" customHeight="1">
      <c r="B46" s="149" t="s">
        <v>134</v>
      </c>
      <c r="C46" s="150"/>
      <c r="D46" s="26" t="s">
        <v>99</v>
      </c>
      <c r="E46" s="26" t="s">
        <v>160</v>
      </c>
      <c r="F46" s="26" t="s">
        <v>161</v>
      </c>
      <c r="G46" s="22" t="s">
        <v>133</v>
      </c>
      <c r="H46" s="22">
        <v>240</v>
      </c>
      <c r="I46" s="52">
        <v>5</v>
      </c>
    </row>
    <row r="47" spans="2:9">
      <c r="B47" s="149" t="s">
        <v>179</v>
      </c>
      <c r="C47" s="150"/>
      <c r="D47" s="54" t="s">
        <v>99</v>
      </c>
      <c r="E47" s="53" t="s">
        <v>160</v>
      </c>
      <c r="F47" s="53">
        <v>14</v>
      </c>
      <c r="G47" s="51" t="s">
        <v>135</v>
      </c>
      <c r="H47" s="51">
        <v>200</v>
      </c>
      <c r="I47" s="52">
        <v>2</v>
      </c>
    </row>
    <row r="48" spans="2:9" ht="19.5" customHeight="1">
      <c r="B48" s="149" t="s">
        <v>136</v>
      </c>
      <c r="C48" s="150"/>
      <c r="D48" s="26" t="s">
        <v>99</v>
      </c>
      <c r="E48" s="26" t="s">
        <v>160</v>
      </c>
      <c r="F48" s="26" t="s">
        <v>162</v>
      </c>
      <c r="G48" s="22" t="s">
        <v>135</v>
      </c>
      <c r="H48" s="22">
        <v>240</v>
      </c>
      <c r="I48" s="52">
        <v>2</v>
      </c>
    </row>
    <row r="49" spans="2:9" ht="20.25" customHeight="1">
      <c r="B49" s="153" t="s">
        <v>137</v>
      </c>
      <c r="C49" s="154"/>
      <c r="D49" s="9" t="s">
        <v>99</v>
      </c>
      <c r="E49" s="9" t="s">
        <v>163</v>
      </c>
      <c r="F49" s="9" t="s">
        <v>161</v>
      </c>
      <c r="G49" s="22"/>
      <c r="H49" s="22"/>
      <c r="I49" s="32">
        <f>I50+I53</f>
        <v>2707.4</v>
      </c>
    </row>
    <row r="50" spans="2:9" ht="16.5" customHeight="1">
      <c r="B50" s="149" t="s">
        <v>138</v>
      </c>
      <c r="C50" s="150"/>
      <c r="D50" s="26" t="s">
        <v>99</v>
      </c>
      <c r="E50" s="26" t="s">
        <v>163</v>
      </c>
      <c r="F50" s="26" t="s">
        <v>161</v>
      </c>
      <c r="G50" s="22" t="s">
        <v>139</v>
      </c>
      <c r="H50" s="22"/>
      <c r="I50" s="52">
        <f>I51</f>
        <v>970.2</v>
      </c>
    </row>
    <row r="51" spans="2:9" ht="16.5" customHeight="1">
      <c r="B51" s="149" t="s">
        <v>179</v>
      </c>
      <c r="C51" s="150"/>
      <c r="D51" s="26" t="s">
        <v>99</v>
      </c>
      <c r="E51" s="26" t="s">
        <v>163</v>
      </c>
      <c r="F51" s="26" t="s">
        <v>161</v>
      </c>
      <c r="G51" s="22" t="s">
        <v>139</v>
      </c>
      <c r="H51" s="22">
        <v>200</v>
      </c>
      <c r="I51" s="52">
        <f>I52</f>
        <v>970.2</v>
      </c>
    </row>
    <row r="52" spans="2:9" ht="24.75" customHeight="1">
      <c r="B52" s="149" t="s">
        <v>140</v>
      </c>
      <c r="C52" s="150"/>
      <c r="D52" s="26" t="s">
        <v>99</v>
      </c>
      <c r="E52" s="26" t="s">
        <v>163</v>
      </c>
      <c r="F52" s="26" t="s">
        <v>161</v>
      </c>
      <c r="G52" s="22" t="s">
        <v>139</v>
      </c>
      <c r="H52" s="22">
        <v>240</v>
      </c>
      <c r="I52" s="52">
        <v>970.2</v>
      </c>
    </row>
    <row r="53" spans="2:9" ht="24.75" customHeight="1">
      <c r="B53" s="145" t="s">
        <v>249</v>
      </c>
      <c r="C53" s="146"/>
      <c r="D53" s="9" t="s">
        <v>99</v>
      </c>
      <c r="E53" s="9" t="s">
        <v>163</v>
      </c>
      <c r="F53" s="9" t="s">
        <v>161</v>
      </c>
      <c r="G53" s="128"/>
      <c r="H53" s="128"/>
      <c r="I53" s="32">
        <f>I54+I57</f>
        <v>1737.2</v>
      </c>
    </row>
    <row r="54" spans="2:9" ht="24.75" customHeight="1">
      <c r="B54" s="145" t="s">
        <v>249</v>
      </c>
      <c r="C54" s="146"/>
      <c r="D54" s="9" t="s">
        <v>99</v>
      </c>
      <c r="E54" s="9" t="s">
        <v>163</v>
      </c>
      <c r="F54" s="9" t="s">
        <v>161</v>
      </c>
      <c r="G54" s="102" t="s">
        <v>250</v>
      </c>
      <c r="H54" s="102"/>
      <c r="I54" s="32">
        <f>I55</f>
        <v>1649</v>
      </c>
    </row>
    <row r="55" spans="2:9" ht="26.25" customHeight="1">
      <c r="B55" s="149" t="s">
        <v>140</v>
      </c>
      <c r="C55" s="150"/>
      <c r="D55" s="53" t="s">
        <v>99</v>
      </c>
      <c r="E55" s="53" t="s">
        <v>163</v>
      </c>
      <c r="F55" s="53" t="s">
        <v>161</v>
      </c>
      <c r="G55" s="51" t="s">
        <v>250</v>
      </c>
      <c r="H55" s="51">
        <v>200</v>
      </c>
      <c r="I55" s="52">
        <v>1649</v>
      </c>
    </row>
    <row r="56" spans="2:9" ht="26.25" customHeight="1">
      <c r="B56" s="149" t="s">
        <v>140</v>
      </c>
      <c r="C56" s="150"/>
      <c r="D56" s="53" t="s">
        <v>99</v>
      </c>
      <c r="E56" s="53" t="s">
        <v>163</v>
      </c>
      <c r="F56" s="53" t="s">
        <v>161</v>
      </c>
      <c r="G56" s="51" t="s">
        <v>254</v>
      </c>
      <c r="H56" s="51">
        <v>240</v>
      </c>
      <c r="I56" s="52">
        <v>1649</v>
      </c>
    </row>
    <row r="57" spans="2:9" ht="26.25" customHeight="1">
      <c r="B57" s="145" t="s">
        <v>249</v>
      </c>
      <c r="C57" s="146"/>
      <c r="D57" s="9" t="s">
        <v>99</v>
      </c>
      <c r="E57" s="9" t="s">
        <v>163</v>
      </c>
      <c r="F57" s="9" t="s">
        <v>161</v>
      </c>
      <c r="G57" s="128" t="s">
        <v>262</v>
      </c>
      <c r="H57" s="128"/>
      <c r="I57" s="32">
        <f>I58</f>
        <v>88.2</v>
      </c>
    </row>
    <row r="58" spans="2:9" ht="26.25" customHeight="1">
      <c r="B58" s="149" t="s">
        <v>140</v>
      </c>
      <c r="C58" s="150"/>
      <c r="D58" s="53" t="s">
        <v>99</v>
      </c>
      <c r="E58" s="53" t="s">
        <v>163</v>
      </c>
      <c r="F58" s="53" t="s">
        <v>161</v>
      </c>
      <c r="G58" s="51" t="s">
        <v>262</v>
      </c>
      <c r="H58" s="51">
        <v>200</v>
      </c>
      <c r="I58" s="52">
        <v>88.2</v>
      </c>
    </row>
    <row r="59" spans="2:9" ht="26.25" customHeight="1">
      <c r="B59" s="149" t="s">
        <v>140</v>
      </c>
      <c r="C59" s="150"/>
      <c r="D59" s="53" t="s">
        <v>99</v>
      </c>
      <c r="E59" s="53" t="s">
        <v>163</v>
      </c>
      <c r="F59" s="53" t="s">
        <v>161</v>
      </c>
      <c r="G59" s="51" t="s">
        <v>263</v>
      </c>
      <c r="H59" s="51">
        <v>240</v>
      </c>
      <c r="I59" s="52">
        <v>88.2</v>
      </c>
    </row>
    <row r="60" spans="2:9" ht="15.75" customHeight="1">
      <c r="B60" s="151" t="s">
        <v>141</v>
      </c>
      <c r="C60" s="152"/>
      <c r="D60" s="9" t="s">
        <v>99</v>
      </c>
      <c r="E60" s="9" t="s">
        <v>164</v>
      </c>
      <c r="F60" s="9"/>
      <c r="G60" s="22"/>
      <c r="H60" s="22" t="s">
        <v>7</v>
      </c>
      <c r="I60" s="32">
        <f>I61+I68</f>
        <v>742.6</v>
      </c>
    </row>
    <row r="61" spans="2:9" ht="18.75" customHeight="1">
      <c r="B61" s="151" t="s">
        <v>142</v>
      </c>
      <c r="C61" s="152"/>
      <c r="D61" s="9" t="s">
        <v>99</v>
      </c>
      <c r="E61" s="9" t="s">
        <v>164</v>
      </c>
      <c r="F61" s="9" t="s">
        <v>159</v>
      </c>
      <c r="G61" s="22"/>
      <c r="H61" s="22"/>
      <c r="I61" s="32">
        <f>I62+I65+I66</f>
        <v>382</v>
      </c>
    </row>
    <row r="62" spans="2:9" ht="18.75" customHeight="1">
      <c r="B62" s="149" t="s">
        <v>179</v>
      </c>
      <c r="C62" s="150"/>
      <c r="D62" s="26" t="s">
        <v>99</v>
      </c>
      <c r="E62" s="26" t="s">
        <v>164</v>
      </c>
      <c r="F62" s="26" t="s">
        <v>159</v>
      </c>
      <c r="G62" s="22" t="s">
        <v>143</v>
      </c>
      <c r="H62" s="22">
        <v>200</v>
      </c>
      <c r="I62" s="52">
        <f>I63</f>
        <v>382</v>
      </c>
    </row>
    <row r="63" spans="2:9" ht="16.5" customHeight="1">
      <c r="B63" s="149" t="s">
        <v>140</v>
      </c>
      <c r="C63" s="150"/>
      <c r="D63" s="26" t="s">
        <v>99</v>
      </c>
      <c r="E63" s="26" t="s">
        <v>164</v>
      </c>
      <c r="F63" s="26" t="s">
        <v>159</v>
      </c>
      <c r="G63" s="22" t="s">
        <v>143</v>
      </c>
      <c r="H63" s="22">
        <v>240</v>
      </c>
      <c r="I63" s="52">
        <v>382</v>
      </c>
    </row>
    <row r="64" spans="2:9" ht="16.5" customHeight="1">
      <c r="B64" s="147" t="s">
        <v>241</v>
      </c>
      <c r="C64" s="148"/>
      <c r="D64" s="53" t="s">
        <v>99</v>
      </c>
      <c r="E64" s="53" t="s">
        <v>164</v>
      </c>
      <c r="F64" s="53" t="s">
        <v>159</v>
      </c>
      <c r="G64" s="51" t="s">
        <v>143</v>
      </c>
      <c r="H64" s="51">
        <v>800</v>
      </c>
      <c r="I64" s="52">
        <v>0</v>
      </c>
    </row>
    <row r="65" spans="2:9" ht="16.5" customHeight="1">
      <c r="B65" s="147" t="s">
        <v>241</v>
      </c>
      <c r="C65" s="148"/>
      <c r="D65" s="53" t="s">
        <v>99</v>
      </c>
      <c r="E65" s="53" t="s">
        <v>164</v>
      </c>
      <c r="F65" s="53" t="s">
        <v>159</v>
      </c>
      <c r="G65" s="51" t="s">
        <v>143</v>
      </c>
      <c r="H65" s="51">
        <v>830</v>
      </c>
      <c r="I65" s="52">
        <v>0</v>
      </c>
    </row>
    <row r="66" spans="2:9" ht="16.5" customHeight="1">
      <c r="B66" s="147" t="s">
        <v>240</v>
      </c>
      <c r="C66" s="148"/>
      <c r="D66" s="53" t="s">
        <v>99</v>
      </c>
      <c r="E66" s="53" t="s">
        <v>164</v>
      </c>
      <c r="F66" s="53" t="s">
        <v>159</v>
      </c>
      <c r="G66" s="51" t="s">
        <v>143</v>
      </c>
      <c r="H66" s="51">
        <v>800</v>
      </c>
      <c r="I66" s="52">
        <v>0</v>
      </c>
    </row>
    <row r="67" spans="2:9" ht="16.5" customHeight="1">
      <c r="B67" s="147" t="s">
        <v>240</v>
      </c>
      <c r="C67" s="148"/>
      <c r="D67" s="53" t="s">
        <v>99</v>
      </c>
      <c r="E67" s="53" t="s">
        <v>164</v>
      </c>
      <c r="F67" s="53" t="s">
        <v>159</v>
      </c>
      <c r="G67" s="51" t="s">
        <v>143</v>
      </c>
      <c r="H67" s="51">
        <v>850</v>
      </c>
      <c r="I67" s="52">
        <v>0</v>
      </c>
    </row>
    <row r="68" spans="2:9" ht="17.25" customHeight="1">
      <c r="B68" s="151" t="s">
        <v>144</v>
      </c>
      <c r="C68" s="152"/>
      <c r="D68" s="9" t="s">
        <v>99</v>
      </c>
      <c r="E68" s="9" t="s">
        <v>164</v>
      </c>
      <c r="F68" s="9" t="s">
        <v>160</v>
      </c>
      <c r="G68" s="20"/>
      <c r="H68" s="22"/>
      <c r="I68" s="32">
        <f>I69+I72+I73</f>
        <v>360.6</v>
      </c>
    </row>
    <row r="69" spans="2:9" ht="15.75" customHeight="1">
      <c r="B69" s="149" t="s">
        <v>179</v>
      </c>
      <c r="C69" s="150"/>
      <c r="D69" s="26" t="s">
        <v>99</v>
      </c>
      <c r="E69" s="26" t="s">
        <v>164</v>
      </c>
      <c r="F69" s="26" t="s">
        <v>160</v>
      </c>
      <c r="G69" s="22" t="s">
        <v>145</v>
      </c>
      <c r="H69" s="22">
        <v>200</v>
      </c>
      <c r="I69" s="52">
        <f>I70</f>
        <v>160.6</v>
      </c>
    </row>
    <row r="70" spans="2:9" ht="29.25" customHeight="1">
      <c r="B70" s="149" t="s">
        <v>140</v>
      </c>
      <c r="C70" s="150"/>
      <c r="D70" s="26" t="s">
        <v>99</v>
      </c>
      <c r="E70" s="26" t="s">
        <v>164</v>
      </c>
      <c r="F70" s="26" t="s">
        <v>160</v>
      </c>
      <c r="G70" s="22" t="s">
        <v>145</v>
      </c>
      <c r="H70" s="22">
        <v>240</v>
      </c>
      <c r="I70" s="52">
        <v>160.6</v>
      </c>
    </row>
    <row r="71" spans="2:9">
      <c r="B71" s="147" t="s">
        <v>126</v>
      </c>
      <c r="C71" s="148"/>
      <c r="D71" s="53" t="s">
        <v>99</v>
      </c>
      <c r="E71" s="53" t="s">
        <v>164</v>
      </c>
      <c r="F71" s="53" t="s">
        <v>160</v>
      </c>
      <c r="G71" s="51" t="s">
        <v>255</v>
      </c>
      <c r="H71" s="51">
        <v>200</v>
      </c>
      <c r="I71" s="52">
        <v>0</v>
      </c>
    </row>
    <row r="72" spans="2:9" ht="16.5" customHeight="1">
      <c r="B72" s="147" t="s">
        <v>126</v>
      </c>
      <c r="C72" s="148"/>
      <c r="D72" s="26" t="s">
        <v>99</v>
      </c>
      <c r="E72" s="26" t="s">
        <v>164</v>
      </c>
      <c r="F72" s="26" t="s">
        <v>160</v>
      </c>
      <c r="G72" s="51" t="s">
        <v>255</v>
      </c>
      <c r="H72" s="22">
        <v>240</v>
      </c>
      <c r="I72" s="52">
        <v>0</v>
      </c>
    </row>
    <row r="73" spans="2:9" ht="16.5" customHeight="1">
      <c r="B73" s="147" t="s">
        <v>126</v>
      </c>
      <c r="C73" s="148"/>
      <c r="D73" s="53" t="s">
        <v>99</v>
      </c>
      <c r="E73" s="53" t="s">
        <v>164</v>
      </c>
      <c r="F73" s="53" t="s">
        <v>160</v>
      </c>
      <c r="G73" s="51" t="s">
        <v>260</v>
      </c>
      <c r="H73" s="51">
        <v>240</v>
      </c>
      <c r="I73" s="52">
        <v>200</v>
      </c>
    </row>
    <row r="74" spans="2:9" s="18" customFormat="1" ht="18" customHeight="1">
      <c r="B74" s="151" t="s">
        <v>146</v>
      </c>
      <c r="C74" s="152"/>
      <c r="D74" s="9" t="s">
        <v>99</v>
      </c>
      <c r="E74" s="9" t="s">
        <v>165</v>
      </c>
      <c r="F74" s="26"/>
      <c r="G74" s="22"/>
      <c r="H74" s="22"/>
      <c r="I74" s="32">
        <f>I75</f>
        <v>5438.7</v>
      </c>
    </row>
    <row r="75" spans="2:9" s="18" customFormat="1" ht="18" customHeight="1">
      <c r="B75" s="151" t="s">
        <v>147</v>
      </c>
      <c r="C75" s="152"/>
      <c r="D75" s="9" t="s">
        <v>99</v>
      </c>
      <c r="E75" s="9" t="s">
        <v>165</v>
      </c>
      <c r="F75" s="9" t="s">
        <v>166</v>
      </c>
      <c r="G75" s="20"/>
      <c r="H75" s="22"/>
      <c r="I75" s="32">
        <f>I76+I78+I80+I82+I87+I92</f>
        <v>5438.7</v>
      </c>
    </row>
    <row r="76" spans="2:9" s="18" customFormat="1" ht="30" customHeight="1">
      <c r="B76" s="149" t="s">
        <v>110</v>
      </c>
      <c r="C76" s="150"/>
      <c r="D76" s="26" t="s">
        <v>99</v>
      </c>
      <c r="E76" s="26" t="s">
        <v>165</v>
      </c>
      <c r="F76" s="26" t="s">
        <v>166</v>
      </c>
      <c r="G76" s="22" t="s">
        <v>148</v>
      </c>
      <c r="H76" s="22">
        <v>100</v>
      </c>
      <c r="I76" s="52">
        <v>3042</v>
      </c>
    </row>
    <row r="77" spans="2:9" s="18" customFormat="1" ht="18" customHeight="1">
      <c r="B77" s="155" t="s">
        <v>149</v>
      </c>
      <c r="C77" s="156"/>
      <c r="D77" s="26" t="s">
        <v>99</v>
      </c>
      <c r="E77" s="26" t="s">
        <v>165</v>
      </c>
      <c r="F77" s="26" t="s">
        <v>166</v>
      </c>
      <c r="G77" s="22" t="s">
        <v>148</v>
      </c>
      <c r="H77" s="22">
        <v>110</v>
      </c>
      <c r="I77" s="52">
        <v>3042</v>
      </c>
    </row>
    <row r="78" spans="2:9" s="18" customFormat="1" ht="18" customHeight="1">
      <c r="B78" s="155" t="s">
        <v>132</v>
      </c>
      <c r="C78" s="156"/>
      <c r="D78" s="26" t="s">
        <v>99</v>
      </c>
      <c r="E78" s="26" t="s">
        <v>165</v>
      </c>
      <c r="F78" s="26" t="s">
        <v>166</v>
      </c>
      <c r="G78" s="22" t="s">
        <v>148</v>
      </c>
      <c r="H78" s="22">
        <v>200</v>
      </c>
      <c r="I78" s="52">
        <v>1159.9000000000001</v>
      </c>
    </row>
    <row r="79" spans="2:9" ht="28.5" customHeight="1">
      <c r="B79" s="155" t="s">
        <v>140</v>
      </c>
      <c r="C79" s="156"/>
      <c r="D79" s="26" t="s">
        <v>99</v>
      </c>
      <c r="E79" s="26" t="s">
        <v>165</v>
      </c>
      <c r="F79" s="26" t="s">
        <v>166</v>
      </c>
      <c r="G79" s="22" t="s">
        <v>148</v>
      </c>
      <c r="H79" s="22">
        <v>240</v>
      </c>
      <c r="I79" s="52">
        <v>1159.9000000000001</v>
      </c>
    </row>
    <row r="80" spans="2:9" ht="18.75" customHeight="1">
      <c r="B80" s="155" t="s">
        <v>150</v>
      </c>
      <c r="C80" s="156"/>
      <c r="D80" s="26" t="s">
        <v>99</v>
      </c>
      <c r="E80" s="26" t="s">
        <v>165</v>
      </c>
      <c r="F80" s="26" t="s">
        <v>166</v>
      </c>
      <c r="G80" s="22" t="s">
        <v>148</v>
      </c>
      <c r="H80" s="22">
        <v>800</v>
      </c>
      <c r="I80" s="52">
        <f>I81</f>
        <v>38</v>
      </c>
    </row>
    <row r="81" spans="2:9" ht="18.75" customHeight="1">
      <c r="B81" s="155" t="s">
        <v>151</v>
      </c>
      <c r="C81" s="156"/>
      <c r="D81" s="26" t="s">
        <v>99</v>
      </c>
      <c r="E81" s="26" t="s">
        <v>165</v>
      </c>
      <c r="F81" s="26" t="s">
        <v>166</v>
      </c>
      <c r="G81" s="22" t="s">
        <v>148</v>
      </c>
      <c r="H81" s="22">
        <v>850</v>
      </c>
      <c r="I81" s="52">
        <v>38</v>
      </c>
    </row>
    <row r="82" spans="2:9" ht="31.5" customHeight="1">
      <c r="B82" s="145" t="s">
        <v>180</v>
      </c>
      <c r="C82" s="146"/>
      <c r="D82" s="9" t="s">
        <v>99</v>
      </c>
      <c r="E82" s="9" t="s">
        <v>165</v>
      </c>
      <c r="F82" s="9" t="s">
        <v>166</v>
      </c>
      <c r="G82" s="50"/>
      <c r="H82" s="50"/>
      <c r="I82" s="32">
        <f>I83+I85</f>
        <v>63.2</v>
      </c>
    </row>
    <row r="83" spans="2:9" ht="31.5" customHeight="1">
      <c r="B83" s="145" t="s">
        <v>180</v>
      </c>
      <c r="C83" s="146"/>
      <c r="D83" s="9" t="s">
        <v>99</v>
      </c>
      <c r="E83" s="9" t="s">
        <v>165</v>
      </c>
      <c r="F83" s="9" t="s">
        <v>166</v>
      </c>
      <c r="G83" s="53" t="s">
        <v>266</v>
      </c>
      <c r="H83" s="60">
        <v>200</v>
      </c>
      <c r="I83" s="32">
        <v>60</v>
      </c>
    </row>
    <row r="84" spans="2:9" ht="29.25" customHeight="1">
      <c r="B84" s="147" t="s">
        <v>180</v>
      </c>
      <c r="C84" s="148"/>
      <c r="D84" s="53" t="s">
        <v>99</v>
      </c>
      <c r="E84" s="53" t="s">
        <v>165</v>
      </c>
      <c r="F84" s="53" t="s">
        <v>166</v>
      </c>
      <c r="G84" s="53" t="s">
        <v>266</v>
      </c>
      <c r="H84" s="51">
        <v>240</v>
      </c>
      <c r="I84" s="52">
        <v>60</v>
      </c>
    </row>
    <row r="85" spans="2:9" ht="32.25" customHeight="1">
      <c r="B85" s="145" t="s">
        <v>217</v>
      </c>
      <c r="C85" s="146"/>
      <c r="D85" s="9" t="s">
        <v>99</v>
      </c>
      <c r="E85" s="9" t="s">
        <v>165</v>
      </c>
      <c r="F85" s="9" t="s">
        <v>166</v>
      </c>
      <c r="G85" s="53" t="s">
        <v>266</v>
      </c>
      <c r="H85" s="60">
        <v>200</v>
      </c>
      <c r="I85" s="32">
        <v>3.2</v>
      </c>
    </row>
    <row r="86" spans="2:9" ht="27.75" customHeight="1">
      <c r="B86" s="147" t="s">
        <v>180</v>
      </c>
      <c r="C86" s="148"/>
      <c r="D86" s="53" t="s">
        <v>99</v>
      </c>
      <c r="E86" s="53" t="s">
        <v>165</v>
      </c>
      <c r="F86" s="53" t="s">
        <v>166</v>
      </c>
      <c r="G86" s="53" t="s">
        <v>266</v>
      </c>
      <c r="H86" s="51">
        <v>240</v>
      </c>
      <c r="I86" s="52">
        <v>3.2</v>
      </c>
    </row>
    <row r="87" spans="2:9" ht="53.25" customHeight="1">
      <c r="B87" s="161" t="s">
        <v>202</v>
      </c>
      <c r="C87" s="162"/>
      <c r="D87" s="9" t="s">
        <v>99</v>
      </c>
      <c r="E87" s="9" t="s">
        <v>165</v>
      </c>
      <c r="F87" s="9" t="s">
        <v>166</v>
      </c>
      <c r="G87" s="58"/>
      <c r="H87" s="58"/>
      <c r="I87" s="32">
        <f>I89+I91</f>
        <v>1064.9000000000001</v>
      </c>
    </row>
    <row r="88" spans="2:9" ht="52.5" customHeight="1">
      <c r="B88" s="161" t="s">
        <v>202</v>
      </c>
      <c r="C88" s="162"/>
      <c r="D88" s="9" t="s">
        <v>99</v>
      </c>
      <c r="E88" s="9" t="s">
        <v>165</v>
      </c>
      <c r="F88" s="9" t="s">
        <v>166</v>
      </c>
      <c r="G88" s="60" t="s">
        <v>213</v>
      </c>
      <c r="H88" s="60">
        <v>100</v>
      </c>
      <c r="I88" s="32">
        <f>I89</f>
        <v>1053.7</v>
      </c>
    </row>
    <row r="89" spans="2:9" ht="29.25" customHeight="1">
      <c r="B89" s="147" t="s">
        <v>110</v>
      </c>
      <c r="C89" s="148"/>
      <c r="D89" s="53" t="s">
        <v>99</v>
      </c>
      <c r="E89" s="53" t="s">
        <v>165</v>
      </c>
      <c r="F89" s="53" t="s">
        <v>166</v>
      </c>
      <c r="G89" s="51" t="s">
        <v>213</v>
      </c>
      <c r="H89" s="51">
        <v>100</v>
      </c>
      <c r="I89" s="52">
        <v>1053.7</v>
      </c>
    </row>
    <row r="90" spans="2:9" ht="18" customHeight="1">
      <c r="B90" s="145" t="s">
        <v>216</v>
      </c>
      <c r="C90" s="146"/>
      <c r="D90" s="9" t="s">
        <v>99</v>
      </c>
      <c r="E90" s="9" t="s">
        <v>165</v>
      </c>
      <c r="F90" s="9" t="s">
        <v>166</v>
      </c>
      <c r="G90" s="60" t="s">
        <v>207</v>
      </c>
      <c r="H90" s="60">
        <v>100</v>
      </c>
      <c r="I90" s="32">
        <v>11.2</v>
      </c>
    </row>
    <row r="91" spans="2:9" ht="18.75" customHeight="1">
      <c r="B91" s="147" t="s">
        <v>205</v>
      </c>
      <c r="C91" s="148"/>
      <c r="D91" s="53" t="s">
        <v>99</v>
      </c>
      <c r="E91" s="53" t="s">
        <v>165</v>
      </c>
      <c r="F91" s="53" t="s">
        <v>166</v>
      </c>
      <c r="G91" s="51" t="s">
        <v>207</v>
      </c>
      <c r="H91" s="51">
        <v>110</v>
      </c>
      <c r="I91" s="52">
        <v>11.2</v>
      </c>
    </row>
    <row r="92" spans="2:9" ht="18.75" customHeight="1">
      <c r="B92" s="145" t="s">
        <v>180</v>
      </c>
      <c r="C92" s="146"/>
      <c r="D92" s="9" t="s">
        <v>99</v>
      </c>
      <c r="E92" s="9" t="s">
        <v>165</v>
      </c>
      <c r="F92" s="9" t="s">
        <v>166</v>
      </c>
      <c r="G92" s="128"/>
      <c r="H92" s="128"/>
      <c r="I92" s="32">
        <f>I93+I95</f>
        <v>70.7</v>
      </c>
    </row>
    <row r="93" spans="2:9" ht="18.75" customHeight="1">
      <c r="B93" s="145" t="s">
        <v>180</v>
      </c>
      <c r="C93" s="146"/>
      <c r="D93" s="9" t="s">
        <v>99</v>
      </c>
      <c r="E93" s="9" t="s">
        <v>165</v>
      </c>
      <c r="F93" s="9" t="s">
        <v>166</v>
      </c>
      <c r="G93" s="53" t="s">
        <v>213</v>
      </c>
      <c r="H93" s="128">
        <v>200</v>
      </c>
      <c r="I93" s="32">
        <f>I94</f>
        <v>70</v>
      </c>
    </row>
    <row r="94" spans="2:9" ht="18.75" customHeight="1">
      <c r="B94" s="147" t="s">
        <v>180</v>
      </c>
      <c r="C94" s="148"/>
      <c r="D94" s="53" t="s">
        <v>99</v>
      </c>
      <c r="E94" s="53" t="s">
        <v>165</v>
      </c>
      <c r="F94" s="53" t="s">
        <v>166</v>
      </c>
      <c r="G94" s="53" t="s">
        <v>213</v>
      </c>
      <c r="H94" s="51">
        <v>240</v>
      </c>
      <c r="I94" s="52">
        <v>70</v>
      </c>
    </row>
    <row r="95" spans="2:9" ht="18.75" customHeight="1">
      <c r="B95" s="145" t="s">
        <v>216</v>
      </c>
      <c r="C95" s="146"/>
      <c r="D95" s="9" t="s">
        <v>99</v>
      </c>
      <c r="E95" s="9" t="s">
        <v>165</v>
      </c>
      <c r="F95" s="9" t="s">
        <v>166</v>
      </c>
      <c r="G95" s="53" t="s">
        <v>207</v>
      </c>
      <c r="H95" s="128">
        <v>200</v>
      </c>
      <c r="I95" s="32">
        <f>I96</f>
        <v>0.7</v>
      </c>
    </row>
    <row r="96" spans="2:9" ht="18.75" customHeight="1">
      <c r="B96" s="147" t="s">
        <v>180</v>
      </c>
      <c r="C96" s="148"/>
      <c r="D96" s="53" t="s">
        <v>99</v>
      </c>
      <c r="E96" s="53" t="s">
        <v>165</v>
      </c>
      <c r="F96" s="53" t="s">
        <v>166</v>
      </c>
      <c r="G96" s="53" t="s">
        <v>207</v>
      </c>
      <c r="H96" s="51">
        <v>240</v>
      </c>
      <c r="I96" s="52">
        <v>0.7</v>
      </c>
    </row>
    <row r="97" spans="2:9" ht="17.25" customHeight="1">
      <c r="B97" s="159" t="s">
        <v>153</v>
      </c>
      <c r="C97" s="160"/>
      <c r="D97" s="9" t="s">
        <v>99</v>
      </c>
      <c r="E97" s="9">
        <v>10</v>
      </c>
      <c r="F97" s="53"/>
      <c r="G97" s="51"/>
      <c r="H97" s="51"/>
      <c r="I97" s="32">
        <f>I98</f>
        <v>160</v>
      </c>
    </row>
    <row r="98" spans="2:9" ht="18" customHeight="1">
      <c r="B98" s="159" t="s">
        <v>154</v>
      </c>
      <c r="C98" s="160"/>
      <c r="D98" s="9" t="s">
        <v>99</v>
      </c>
      <c r="E98" s="9">
        <v>10</v>
      </c>
      <c r="F98" s="9" t="s">
        <v>166</v>
      </c>
      <c r="G98" s="51"/>
      <c r="H98" s="51"/>
      <c r="I98" s="32">
        <f>I99</f>
        <v>160</v>
      </c>
    </row>
    <row r="99" spans="2:9">
      <c r="B99" s="147" t="s">
        <v>155</v>
      </c>
      <c r="C99" s="148"/>
      <c r="D99" s="53" t="s">
        <v>99</v>
      </c>
      <c r="E99" s="53">
        <v>10</v>
      </c>
      <c r="F99" s="53" t="s">
        <v>166</v>
      </c>
      <c r="G99" s="51" t="s">
        <v>156</v>
      </c>
      <c r="H99" s="51">
        <v>300</v>
      </c>
      <c r="I99" s="52">
        <v>160</v>
      </c>
    </row>
    <row r="100" spans="2:9">
      <c r="B100" s="147" t="s">
        <v>157</v>
      </c>
      <c r="C100" s="148"/>
      <c r="D100" s="53" t="s">
        <v>99</v>
      </c>
      <c r="E100" s="53">
        <v>10</v>
      </c>
      <c r="F100" s="53" t="s">
        <v>166</v>
      </c>
      <c r="G100" s="51" t="s">
        <v>156</v>
      </c>
      <c r="H100" s="51">
        <v>310</v>
      </c>
      <c r="I100" s="52">
        <v>160</v>
      </c>
    </row>
    <row r="101" spans="2:9" ht="16.5" thickBot="1">
      <c r="B101" s="157" t="s">
        <v>158</v>
      </c>
      <c r="C101" s="158"/>
      <c r="D101" s="38"/>
      <c r="E101" s="30"/>
      <c r="F101" s="30"/>
      <c r="G101" s="30"/>
      <c r="H101" s="30"/>
      <c r="I101" s="37">
        <f>I12+I35+I44+I49+I60+I74+I97+I41</f>
        <v>12900.162</v>
      </c>
    </row>
    <row r="102" spans="2:9">
      <c r="B102" s="10"/>
      <c r="C102" s="10"/>
      <c r="D102" s="10"/>
      <c r="E102" s="10"/>
      <c r="F102" s="10"/>
      <c r="G102" s="10"/>
      <c r="H102" s="10"/>
      <c r="I102" s="13"/>
    </row>
    <row r="103" spans="2:9">
      <c r="B103" s="3"/>
    </row>
  </sheetData>
  <mergeCells count="98">
    <mergeCell ref="B16:C16"/>
    <mergeCell ref="B14:C14"/>
    <mergeCell ref="B15:C15"/>
    <mergeCell ref="H1:I1"/>
    <mergeCell ref="G10:G11"/>
    <mergeCell ref="H10:H11"/>
    <mergeCell ref="B12:C12"/>
    <mergeCell ref="B10:C11"/>
    <mergeCell ref="D10:D11"/>
    <mergeCell ref="E10:E11"/>
    <mergeCell ref="F10:F11"/>
    <mergeCell ref="B8:I8"/>
    <mergeCell ref="B13:C13"/>
    <mergeCell ref="B48:C48"/>
    <mergeCell ref="B26:C26"/>
    <mergeCell ref="B27:C27"/>
    <mergeCell ref="B28:C28"/>
    <mergeCell ref="B17:C17"/>
    <mergeCell ref="B18:C18"/>
    <mergeCell ref="B19:C19"/>
    <mergeCell ref="B20:C20"/>
    <mergeCell ref="B23:C23"/>
    <mergeCell ref="B24:C24"/>
    <mergeCell ref="B25:C25"/>
    <mergeCell ref="B21:C21"/>
    <mergeCell ref="B22:C22"/>
    <mergeCell ref="B38:C38"/>
    <mergeCell ref="B29:C29"/>
    <mergeCell ref="B30:C30"/>
    <mergeCell ref="B31:C31"/>
    <mergeCell ref="B41:C41"/>
    <mergeCell ref="B32:C32"/>
    <mergeCell ref="B35:C35"/>
    <mergeCell ref="B36:C36"/>
    <mergeCell ref="B37:C37"/>
    <mergeCell ref="B33:C33"/>
    <mergeCell ref="B34:C34"/>
    <mergeCell ref="B101:C101"/>
    <mergeCell ref="B98:C98"/>
    <mergeCell ref="B99:C99"/>
    <mergeCell ref="B100:C100"/>
    <mergeCell ref="B81:C81"/>
    <mergeCell ref="B82:C82"/>
    <mergeCell ref="B97:C97"/>
    <mergeCell ref="B89:C89"/>
    <mergeCell ref="B86:C86"/>
    <mergeCell ref="B91:C91"/>
    <mergeCell ref="B88:C88"/>
    <mergeCell ref="B90:C90"/>
    <mergeCell ref="B83:C83"/>
    <mergeCell ref="B87:C87"/>
    <mergeCell ref="B85:C85"/>
    <mergeCell ref="B84:C84"/>
    <mergeCell ref="B74:C74"/>
    <mergeCell ref="B70:C70"/>
    <mergeCell ref="B68:C68"/>
    <mergeCell ref="B69:C69"/>
    <mergeCell ref="B63:C63"/>
    <mergeCell ref="B64:C64"/>
    <mergeCell ref="B72:C72"/>
    <mergeCell ref="B66:C66"/>
    <mergeCell ref="B67:C67"/>
    <mergeCell ref="B65:C65"/>
    <mergeCell ref="B71:C71"/>
    <mergeCell ref="B73:C73"/>
    <mergeCell ref="B78:C78"/>
    <mergeCell ref="B79:C79"/>
    <mergeCell ref="B80:C80"/>
    <mergeCell ref="B75:C75"/>
    <mergeCell ref="B76:C76"/>
    <mergeCell ref="B77:C77"/>
    <mergeCell ref="B60:C60"/>
    <mergeCell ref="B62:C62"/>
    <mergeCell ref="B52:C52"/>
    <mergeCell ref="B49:C49"/>
    <mergeCell ref="B50:C50"/>
    <mergeCell ref="B51:C51"/>
    <mergeCell ref="B54:C54"/>
    <mergeCell ref="B55:C55"/>
    <mergeCell ref="B56:C56"/>
    <mergeCell ref="B61:C61"/>
    <mergeCell ref="B53:C53"/>
    <mergeCell ref="B57:C57"/>
    <mergeCell ref="B58:C58"/>
    <mergeCell ref="B59:C59"/>
    <mergeCell ref="B45:C45"/>
    <mergeCell ref="B46:C46"/>
    <mergeCell ref="B40:C40"/>
    <mergeCell ref="B39:C39"/>
    <mergeCell ref="B47:C47"/>
    <mergeCell ref="B44:C44"/>
    <mergeCell ref="B42:C42"/>
    <mergeCell ref="B43:C43"/>
    <mergeCell ref="B92:C92"/>
    <mergeCell ref="B93:C93"/>
    <mergeCell ref="B96:C96"/>
    <mergeCell ref="B94:C94"/>
    <mergeCell ref="B95:C95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4"/>
  <sheetViews>
    <sheetView zoomScale="110" zoomScaleNormal="110" workbookViewId="0">
      <selection activeCell="G4" sqref="G4"/>
    </sheetView>
  </sheetViews>
  <sheetFormatPr defaultRowHeight="15"/>
  <cols>
    <col min="1" max="1" width="2.85546875" customWidth="1"/>
    <col min="2" max="2" width="10.85546875" customWidth="1"/>
    <col min="3" max="3" width="24.5703125" customWidth="1"/>
    <col min="4" max="4" width="51.85546875" customWidth="1"/>
    <col min="5" max="6" width="11.28515625" customWidth="1"/>
  </cols>
  <sheetData>
    <row r="1" spans="2:6">
      <c r="B1" s="7"/>
    </row>
    <row r="2" spans="2:6">
      <c r="B2" s="1"/>
      <c r="E2" s="16"/>
      <c r="F2" s="17" t="s">
        <v>223</v>
      </c>
    </row>
    <row r="3" spans="2:6">
      <c r="B3" s="1"/>
      <c r="E3" s="16"/>
      <c r="F3" s="137" t="s">
        <v>270</v>
      </c>
    </row>
    <row r="4" spans="2:6">
      <c r="B4" s="1"/>
      <c r="E4" s="16"/>
      <c r="F4" s="137" t="s">
        <v>219</v>
      </c>
    </row>
    <row r="5" spans="2:6">
      <c r="B5" s="1"/>
      <c r="E5" s="16"/>
      <c r="F5" s="137" t="s">
        <v>220</v>
      </c>
    </row>
    <row r="6" spans="2:6">
      <c r="B6" s="1"/>
      <c r="E6" s="16"/>
      <c r="F6" s="137" t="s">
        <v>272</v>
      </c>
    </row>
    <row r="7" spans="2:6">
      <c r="B7" s="1"/>
      <c r="E7" s="16"/>
      <c r="F7" s="17" t="s">
        <v>9</v>
      </c>
    </row>
    <row r="8" spans="2:6">
      <c r="B8" s="1"/>
      <c r="E8" s="16"/>
      <c r="F8" s="14"/>
    </row>
    <row r="9" spans="2:6" ht="18.75">
      <c r="B9" s="173" t="s">
        <v>100</v>
      </c>
      <c r="C9" s="173"/>
      <c r="D9" s="173"/>
      <c r="E9" s="173"/>
      <c r="F9" s="173"/>
    </row>
    <row r="10" spans="2:6" ht="6.75" customHeight="1" thickBot="1">
      <c r="B10" s="8" t="s">
        <v>76</v>
      </c>
    </row>
    <row r="11" spans="2:6" ht="18.75" customHeight="1">
      <c r="B11" s="39"/>
      <c r="C11" s="40" t="s">
        <v>19</v>
      </c>
      <c r="D11" s="41" t="s">
        <v>77</v>
      </c>
      <c r="E11" s="40" t="s">
        <v>78</v>
      </c>
      <c r="F11" s="42" t="s">
        <v>184</v>
      </c>
    </row>
    <row r="12" spans="2:6">
      <c r="B12" s="27" t="s">
        <v>99</v>
      </c>
      <c r="C12" s="20" t="s">
        <v>21</v>
      </c>
      <c r="D12" s="23" t="s">
        <v>22</v>
      </c>
      <c r="E12" s="5">
        <f>E13</f>
        <v>823.6</v>
      </c>
      <c r="F12" s="32">
        <f>F13</f>
        <v>882.2</v>
      </c>
    </row>
    <row r="13" spans="2:6" ht="46.5" customHeight="1">
      <c r="B13" s="27" t="s">
        <v>99</v>
      </c>
      <c r="C13" s="22" t="s">
        <v>23</v>
      </c>
      <c r="D13" s="24" t="s">
        <v>79</v>
      </c>
      <c r="E13" s="25">
        <v>823.6</v>
      </c>
      <c r="F13" s="34">
        <v>882.2</v>
      </c>
    </row>
    <row r="14" spans="2:6">
      <c r="B14" s="27" t="s">
        <v>99</v>
      </c>
      <c r="C14" s="20" t="s">
        <v>36</v>
      </c>
      <c r="D14" s="23" t="s">
        <v>37</v>
      </c>
      <c r="E14" s="5">
        <f>E15+E16+E17+E18</f>
        <v>759.6</v>
      </c>
      <c r="F14" s="32">
        <f>F15+F16+F17+F18</f>
        <v>741.59999999999991</v>
      </c>
    </row>
    <row r="15" spans="2:6">
      <c r="B15" s="27" t="s">
        <v>99</v>
      </c>
      <c r="C15" s="22" t="s">
        <v>0</v>
      </c>
      <c r="D15" s="24" t="s">
        <v>80</v>
      </c>
      <c r="E15" s="25">
        <v>280.60000000000002</v>
      </c>
      <c r="F15" s="34">
        <v>273.3</v>
      </c>
    </row>
    <row r="16" spans="2:6" ht="30">
      <c r="B16" s="27" t="s">
        <v>99</v>
      </c>
      <c r="C16" s="22" t="s">
        <v>2</v>
      </c>
      <c r="D16" s="24" t="s">
        <v>81</v>
      </c>
      <c r="E16" s="25">
        <v>2.4</v>
      </c>
      <c r="F16" s="34">
        <v>2.4</v>
      </c>
    </row>
    <row r="17" spans="2:6">
      <c r="B17" s="27" t="s">
        <v>99</v>
      </c>
      <c r="C17" s="22" t="s">
        <v>38</v>
      </c>
      <c r="D17" s="24" t="s">
        <v>82</v>
      </c>
      <c r="E17" s="25">
        <v>520.6</v>
      </c>
      <c r="F17" s="34">
        <v>507.1</v>
      </c>
    </row>
    <row r="18" spans="2:6">
      <c r="B18" s="27" t="s">
        <v>99</v>
      </c>
      <c r="C18" s="22" t="s">
        <v>5</v>
      </c>
      <c r="D18" s="24" t="s">
        <v>83</v>
      </c>
      <c r="E18" s="25">
        <v>-44</v>
      </c>
      <c r="F18" s="34">
        <v>-41.2</v>
      </c>
    </row>
    <row r="19" spans="2:6">
      <c r="B19" s="27">
        <v>182</v>
      </c>
      <c r="C19" s="20" t="s">
        <v>84</v>
      </c>
      <c r="D19" s="23" t="s">
        <v>85</v>
      </c>
      <c r="E19" s="5">
        <f>E20</f>
        <v>179.6</v>
      </c>
      <c r="F19" s="32">
        <f>F20</f>
        <v>179.6</v>
      </c>
    </row>
    <row r="20" spans="2:6" ht="45" customHeight="1">
      <c r="B20" s="28">
        <v>182</v>
      </c>
      <c r="C20" s="22" t="s">
        <v>43</v>
      </c>
      <c r="D20" s="24" t="s">
        <v>86</v>
      </c>
      <c r="E20" s="25">
        <v>179.6</v>
      </c>
      <c r="F20" s="49">
        <v>179.6</v>
      </c>
    </row>
    <row r="21" spans="2:6">
      <c r="B21" s="27">
        <v>182</v>
      </c>
      <c r="C21" s="20" t="s">
        <v>47</v>
      </c>
      <c r="D21" s="23" t="s">
        <v>87</v>
      </c>
      <c r="E21" s="5">
        <f>E22</f>
        <v>5332.4</v>
      </c>
      <c r="F21" s="32">
        <f>F22</f>
        <v>7736.1</v>
      </c>
    </row>
    <row r="22" spans="2:6" ht="60" customHeight="1">
      <c r="B22" s="28">
        <v>182</v>
      </c>
      <c r="C22" s="22" t="s">
        <v>88</v>
      </c>
      <c r="D22" s="24" t="s">
        <v>89</v>
      </c>
      <c r="E22" s="25">
        <v>5332.4</v>
      </c>
      <c r="F22" s="34">
        <v>7736.1</v>
      </c>
    </row>
    <row r="23" spans="2:6" ht="15" customHeight="1">
      <c r="B23" s="28"/>
      <c r="C23" s="51"/>
      <c r="D23" s="59" t="s">
        <v>95</v>
      </c>
      <c r="E23" s="5">
        <f>E12+E14+E19+E21</f>
        <v>7095.2</v>
      </c>
      <c r="F23" s="32">
        <f>F21+F19+F14+F12</f>
        <v>9539.5000000000018</v>
      </c>
    </row>
    <row r="24" spans="2:6" ht="60" customHeight="1">
      <c r="B24" s="28" t="s">
        <v>99</v>
      </c>
      <c r="C24" s="58" t="s">
        <v>63</v>
      </c>
      <c r="D24" s="24" t="s">
        <v>94</v>
      </c>
      <c r="E24" s="25">
        <v>13</v>
      </c>
      <c r="F24" s="52">
        <v>13</v>
      </c>
    </row>
    <row r="25" spans="2:6">
      <c r="B25" s="28" t="s">
        <v>99</v>
      </c>
      <c r="C25" s="20" t="s">
        <v>90</v>
      </c>
      <c r="D25" s="23" t="s">
        <v>91</v>
      </c>
      <c r="E25" s="5">
        <f>E26</f>
        <v>24.5</v>
      </c>
      <c r="F25" s="32">
        <f>F26</f>
        <v>26.6</v>
      </c>
    </row>
    <row r="26" spans="2:6" ht="33" customHeight="1">
      <c r="B26" s="28" t="s">
        <v>99</v>
      </c>
      <c r="C26" s="20" t="s">
        <v>92</v>
      </c>
      <c r="D26" s="24" t="s">
        <v>93</v>
      </c>
      <c r="E26" s="25">
        <v>24.5</v>
      </c>
      <c r="F26" s="25">
        <v>26.6</v>
      </c>
    </row>
    <row r="27" spans="2:6" ht="23.25" customHeight="1">
      <c r="B27" s="28"/>
      <c r="C27" s="58"/>
      <c r="D27" s="59" t="s">
        <v>215</v>
      </c>
      <c r="E27" s="25">
        <f>E24+E25</f>
        <v>37.5</v>
      </c>
      <c r="F27" s="25">
        <f>F25+F24</f>
        <v>39.6</v>
      </c>
    </row>
    <row r="28" spans="2:6">
      <c r="B28" s="27" t="s">
        <v>99</v>
      </c>
      <c r="C28" s="22"/>
      <c r="D28" s="59" t="s">
        <v>212</v>
      </c>
      <c r="E28" s="5">
        <f>E23+E27</f>
        <v>7132.7</v>
      </c>
      <c r="F28" s="5">
        <f>F23+F27</f>
        <v>9579.1000000000022</v>
      </c>
    </row>
    <row r="29" spans="2:6">
      <c r="B29" s="28" t="s">
        <v>99</v>
      </c>
      <c r="C29" s="20" t="s">
        <v>65</v>
      </c>
      <c r="D29" s="23" t="s">
        <v>66</v>
      </c>
      <c r="E29" s="5">
        <f>E30+E31+E32</f>
        <v>903.30000000000007</v>
      </c>
      <c r="F29" s="32">
        <f>F30+F31+F32</f>
        <v>927.40000000000009</v>
      </c>
    </row>
    <row r="30" spans="2:6" ht="32.25" customHeight="1">
      <c r="B30" s="28" t="s">
        <v>99</v>
      </c>
      <c r="C30" s="22" t="s">
        <v>96</v>
      </c>
      <c r="D30" s="24" t="s">
        <v>68</v>
      </c>
      <c r="E30" s="25">
        <v>817</v>
      </c>
      <c r="F30" s="34">
        <v>838.6</v>
      </c>
    </row>
    <row r="31" spans="2:6" ht="45">
      <c r="B31" s="28" t="s">
        <v>99</v>
      </c>
      <c r="C31" s="51" t="s">
        <v>11</v>
      </c>
      <c r="D31" s="24" t="s">
        <v>98</v>
      </c>
      <c r="E31" s="25">
        <v>0.1</v>
      </c>
      <c r="F31" s="52">
        <v>0.1</v>
      </c>
    </row>
    <row r="32" spans="2:6" ht="44.25" customHeight="1">
      <c r="B32" s="28" t="s">
        <v>99</v>
      </c>
      <c r="C32" s="51" t="s">
        <v>97</v>
      </c>
      <c r="D32" s="24" t="s">
        <v>69</v>
      </c>
      <c r="E32" s="25">
        <v>86.2</v>
      </c>
      <c r="F32" s="52">
        <v>88.7</v>
      </c>
    </row>
    <row r="33" spans="2:6" ht="15.75" thickBot="1">
      <c r="B33" s="35"/>
      <c r="C33" s="36"/>
      <c r="D33" s="36" t="s">
        <v>72</v>
      </c>
      <c r="E33" s="43">
        <f>E28+E29</f>
        <v>8036</v>
      </c>
      <c r="F33" s="37">
        <f>F29+F28</f>
        <v>10506.500000000002</v>
      </c>
    </row>
    <row r="34" spans="2:6">
      <c r="B34" s="1"/>
    </row>
  </sheetData>
  <mergeCells count="1">
    <mergeCell ref="B9:F9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41"/>
  <sheetViews>
    <sheetView workbookViewId="0">
      <selection activeCell="H2" sqref="H2:H5"/>
    </sheetView>
  </sheetViews>
  <sheetFormatPr defaultRowHeight="15"/>
  <cols>
    <col min="1" max="1" width="3.28515625" customWidth="1"/>
    <col min="2" max="2" width="55.5703125" customWidth="1"/>
    <col min="3" max="3" width="7" customWidth="1"/>
    <col min="4" max="4" width="5.85546875" customWidth="1"/>
    <col min="5" max="5" width="16.85546875" customWidth="1"/>
    <col min="6" max="6" width="6.5703125" customWidth="1"/>
    <col min="7" max="8" width="9.140625" customWidth="1"/>
  </cols>
  <sheetData>
    <row r="1" spans="2:8">
      <c r="B1" s="1"/>
      <c r="G1" s="16"/>
      <c r="H1" s="17" t="s">
        <v>101</v>
      </c>
    </row>
    <row r="2" spans="2:8">
      <c r="B2" s="1"/>
      <c r="G2" s="16"/>
      <c r="H2" s="137" t="s">
        <v>270</v>
      </c>
    </row>
    <row r="3" spans="2:8">
      <c r="B3" s="1"/>
      <c r="G3" s="16"/>
      <c r="H3" s="137" t="s">
        <v>219</v>
      </c>
    </row>
    <row r="4" spans="2:8">
      <c r="B4" s="1"/>
      <c r="G4" s="16"/>
      <c r="H4" s="137" t="s">
        <v>220</v>
      </c>
    </row>
    <row r="5" spans="2:8">
      <c r="B5" s="1"/>
      <c r="G5" s="16"/>
      <c r="H5" s="137" t="s">
        <v>272</v>
      </c>
    </row>
    <row r="6" spans="2:8">
      <c r="B6" s="1"/>
      <c r="G6" s="16"/>
      <c r="H6" s="17" t="s">
        <v>9</v>
      </c>
    </row>
    <row r="7" spans="2:8" ht="28.5" customHeight="1">
      <c r="B7" s="174" t="s">
        <v>191</v>
      </c>
      <c r="C7" s="174"/>
      <c r="D7" s="174"/>
      <c r="E7" s="174"/>
      <c r="F7" s="174"/>
      <c r="G7" s="174"/>
      <c r="H7" s="174"/>
    </row>
    <row r="8" spans="2:8" ht="11.25" customHeight="1" thickBot="1">
      <c r="B8" s="2"/>
    </row>
    <row r="9" spans="2:8">
      <c r="B9" s="170" t="s">
        <v>168</v>
      </c>
      <c r="C9" s="168" t="s">
        <v>103</v>
      </c>
      <c r="D9" s="168" t="s">
        <v>104</v>
      </c>
      <c r="E9" s="168" t="s">
        <v>105</v>
      </c>
      <c r="F9" s="168" t="s">
        <v>106</v>
      </c>
      <c r="G9" s="168" t="s">
        <v>169</v>
      </c>
      <c r="H9" s="175"/>
    </row>
    <row r="10" spans="2:8">
      <c r="B10" s="171"/>
      <c r="C10" s="169"/>
      <c r="D10" s="169"/>
      <c r="E10" s="169"/>
      <c r="F10" s="169"/>
      <c r="G10" s="20" t="s">
        <v>189</v>
      </c>
      <c r="H10" s="45" t="s">
        <v>190</v>
      </c>
    </row>
    <row r="11" spans="2:8">
      <c r="B11" s="44" t="s">
        <v>108</v>
      </c>
      <c r="C11" s="9" t="s">
        <v>166</v>
      </c>
      <c r="D11" s="26"/>
      <c r="E11" s="22"/>
      <c r="F11" s="22"/>
      <c r="G11" s="5">
        <f>G12+G14+G18+G20+G22</f>
        <v>2597.2000000000003</v>
      </c>
      <c r="H11" s="5">
        <f>H12+H14+H18+H20+H22</f>
        <v>3781.2000000000003</v>
      </c>
    </row>
    <row r="12" spans="2:8" ht="28.5">
      <c r="B12" s="44" t="s">
        <v>170</v>
      </c>
      <c r="C12" s="9" t="s">
        <v>166</v>
      </c>
      <c r="D12" s="9" t="s">
        <v>159</v>
      </c>
      <c r="E12" s="22"/>
      <c r="F12" s="22"/>
      <c r="G12" s="5">
        <f>G13</f>
        <v>464.3</v>
      </c>
      <c r="H12" s="32">
        <f>H13</f>
        <v>464.3</v>
      </c>
    </row>
    <row r="13" spans="2:8" ht="27">
      <c r="B13" s="47" t="s">
        <v>112</v>
      </c>
      <c r="C13" s="26" t="s">
        <v>166</v>
      </c>
      <c r="D13" s="26" t="s">
        <v>159</v>
      </c>
      <c r="E13" s="22" t="s">
        <v>111</v>
      </c>
      <c r="F13" s="22">
        <v>120</v>
      </c>
      <c r="G13" s="25">
        <v>464.3</v>
      </c>
      <c r="H13" s="34">
        <v>464.3</v>
      </c>
    </row>
    <row r="14" spans="2:8">
      <c r="B14" s="44" t="s">
        <v>171</v>
      </c>
      <c r="C14" s="9" t="s">
        <v>166</v>
      </c>
      <c r="D14" s="9" t="s">
        <v>163</v>
      </c>
      <c r="E14" s="22"/>
      <c r="F14" s="22"/>
      <c r="G14" s="5">
        <f>G15+G16+G17</f>
        <v>2102</v>
      </c>
      <c r="H14" s="5">
        <f>H15+H16+H17</f>
        <v>3286</v>
      </c>
    </row>
    <row r="15" spans="2:8" ht="27">
      <c r="B15" s="47" t="s">
        <v>112</v>
      </c>
      <c r="C15" s="26" t="s">
        <v>166</v>
      </c>
      <c r="D15" s="26" t="s">
        <v>163</v>
      </c>
      <c r="E15" s="22" t="s">
        <v>115</v>
      </c>
      <c r="F15" s="22">
        <v>120</v>
      </c>
      <c r="G15" s="25">
        <v>1300</v>
      </c>
      <c r="H15" s="34">
        <v>2089</v>
      </c>
    </row>
    <row r="16" spans="2:8" ht="27">
      <c r="B16" s="47" t="s">
        <v>140</v>
      </c>
      <c r="C16" s="26" t="s">
        <v>166</v>
      </c>
      <c r="D16" s="26" t="s">
        <v>163</v>
      </c>
      <c r="E16" s="22" t="s">
        <v>115</v>
      </c>
      <c r="F16" s="22">
        <v>240</v>
      </c>
      <c r="G16" s="25">
        <v>696</v>
      </c>
      <c r="H16" s="34">
        <v>1121</v>
      </c>
    </row>
    <row r="17" spans="2:8">
      <c r="B17" s="47" t="s">
        <v>172</v>
      </c>
      <c r="C17" s="26" t="s">
        <v>166</v>
      </c>
      <c r="D17" s="26" t="s">
        <v>163</v>
      </c>
      <c r="E17" s="22" t="s">
        <v>115</v>
      </c>
      <c r="F17" s="22">
        <v>850</v>
      </c>
      <c r="G17" s="25">
        <v>106</v>
      </c>
      <c r="H17" s="34">
        <v>76</v>
      </c>
    </row>
    <row r="18" spans="2:8" ht="42.75">
      <c r="B18" s="44" t="s">
        <v>173</v>
      </c>
      <c r="C18" s="9" t="s">
        <v>166</v>
      </c>
      <c r="D18" s="9" t="s">
        <v>163</v>
      </c>
      <c r="E18" s="20" t="s">
        <v>121</v>
      </c>
      <c r="F18" s="20"/>
      <c r="G18" s="5">
        <v>0.1</v>
      </c>
      <c r="H18" s="32">
        <v>0.1</v>
      </c>
    </row>
    <row r="19" spans="2:8" ht="27">
      <c r="B19" s="47" t="s">
        <v>140</v>
      </c>
      <c r="C19" s="26" t="s">
        <v>166</v>
      </c>
      <c r="D19" s="26" t="s">
        <v>163</v>
      </c>
      <c r="E19" s="22" t="s">
        <v>121</v>
      </c>
      <c r="F19" s="22">
        <v>240</v>
      </c>
      <c r="G19" s="25">
        <v>0.1</v>
      </c>
      <c r="H19" s="34">
        <v>0.1</v>
      </c>
    </row>
    <row r="20" spans="2:8" ht="42.75">
      <c r="B20" s="48" t="s">
        <v>193</v>
      </c>
      <c r="C20" s="9" t="s">
        <v>166</v>
      </c>
      <c r="D20" s="9" t="s">
        <v>186</v>
      </c>
      <c r="E20" s="9" t="s">
        <v>196</v>
      </c>
      <c r="F20" s="22"/>
      <c r="G20" s="5">
        <v>20.8</v>
      </c>
      <c r="H20" s="32">
        <v>20.8</v>
      </c>
    </row>
    <row r="21" spans="2:8">
      <c r="B21" s="47" t="s">
        <v>194</v>
      </c>
      <c r="C21" s="26" t="s">
        <v>166</v>
      </c>
      <c r="D21" s="26" t="s">
        <v>186</v>
      </c>
      <c r="E21" s="26" t="s">
        <v>196</v>
      </c>
      <c r="F21" s="22">
        <v>540</v>
      </c>
      <c r="G21" s="25">
        <v>20.8</v>
      </c>
      <c r="H21" s="34">
        <v>20.8</v>
      </c>
    </row>
    <row r="22" spans="2:8">
      <c r="B22" s="44" t="s">
        <v>124</v>
      </c>
      <c r="C22" s="9" t="s">
        <v>166</v>
      </c>
      <c r="D22" s="9">
        <v>11</v>
      </c>
      <c r="E22" s="20" t="s">
        <v>125</v>
      </c>
      <c r="F22" s="22"/>
      <c r="G22" s="5">
        <v>10</v>
      </c>
      <c r="H22" s="32">
        <v>10</v>
      </c>
    </row>
    <row r="23" spans="2:8">
      <c r="B23" s="47" t="s">
        <v>174</v>
      </c>
      <c r="C23" s="26" t="s">
        <v>166</v>
      </c>
      <c r="D23" s="26">
        <v>11</v>
      </c>
      <c r="E23" s="22" t="s">
        <v>125</v>
      </c>
      <c r="F23" s="22">
        <v>870</v>
      </c>
      <c r="G23" s="25">
        <v>10</v>
      </c>
      <c r="H23" s="34">
        <v>10</v>
      </c>
    </row>
    <row r="24" spans="2:8">
      <c r="B24" s="44" t="s">
        <v>127</v>
      </c>
      <c r="C24" s="9" t="s">
        <v>159</v>
      </c>
      <c r="D24" s="26"/>
      <c r="E24" s="22"/>
      <c r="F24" s="22"/>
      <c r="G24" s="5">
        <f>G25</f>
        <v>86.199999999999989</v>
      </c>
      <c r="H24" s="32">
        <f>H25</f>
        <v>88.699999999999989</v>
      </c>
    </row>
    <row r="25" spans="2:8">
      <c r="B25" s="44" t="s">
        <v>175</v>
      </c>
      <c r="C25" s="9" t="s">
        <v>159</v>
      </c>
      <c r="D25" s="9" t="s">
        <v>160</v>
      </c>
      <c r="E25" s="22"/>
      <c r="F25" s="22"/>
      <c r="G25" s="5">
        <f>G26+G27</f>
        <v>86.199999999999989</v>
      </c>
      <c r="H25" s="32">
        <f>H26+H27</f>
        <v>88.699999999999989</v>
      </c>
    </row>
    <row r="26" spans="2:8" ht="27">
      <c r="B26" s="47" t="s">
        <v>112</v>
      </c>
      <c r="C26" s="26" t="s">
        <v>159</v>
      </c>
      <c r="D26" s="26" t="s">
        <v>160</v>
      </c>
      <c r="E26" s="22" t="s">
        <v>129</v>
      </c>
      <c r="F26" s="22">
        <v>120</v>
      </c>
      <c r="G26" s="25">
        <v>80.599999999999994</v>
      </c>
      <c r="H26" s="34">
        <v>83.1</v>
      </c>
    </row>
    <row r="27" spans="2:8" ht="27">
      <c r="B27" s="47" t="s">
        <v>140</v>
      </c>
      <c r="C27" s="26" t="s">
        <v>159</v>
      </c>
      <c r="D27" s="26" t="s">
        <v>160</v>
      </c>
      <c r="E27" s="22" t="s">
        <v>129</v>
      </c>
      <c r="F27" s="22">
        <v>240</v>
      </c>
      <c r="G27" s="25">
        <v>5.6</v>
      </c>
      <c r="H27" s="34">
        <v>5.6</v>
      </c>
    </row>
    <row r="28" spans="2:8">
      <c r="B28" s="44" t="s">
        <v>137</v>
      </c>
      <c r="C28" s="9" t="s">
        <v>163</v>
      </c>
      <c r="D28" s="9" t="s">
        <v>161</v>
      </c>
      <c r="E28" s="22"/>
      <c r="F28" s="22"/>
      <c r="G28" s="5">
        <f>G29</f>
        <v>759.6</v>
      </c>
      <c r="H28" s="32">
        <v>741.6</v>
      </c>
    </row>
    <row r="29" spans="2:8" ht="27">
      <c r="B29" s="103" t="s">
        <v>140</v>
      </c>
      <c r="C29" s="26" t="s">
        <v>163</v>
      </c>
      <c r="D29" s="26" t="s">
        <v>161</v>
      </c>
      <c r="E29" s="22" t="s">
        <v>139</v>
      </c>
      <c r="F29" s="22">
        <v>240</v>
      </c>
      <c r="G29" s="25">
        <v>759.6</v>
      </c>
      <c r="H29" s="34">
        <v>741.6</v>
      </c>
    </row>
    <row r="30" spans="2:8">
      <c r="B30" s="44" t="s">
        <v>141</v>
      </c>
      <c r="C30" s="9" t="s">
        <v>164</v>
      </c>
      <c r="D30" s="9"/>
      <c r="E30" s="22"/>
      <c r="F30" s="22" t="s">
        <v>7</v>
      </c>
      <c r="G30" s="5">
        <v>492.2</v>
      </c>
      <c r="H30" s="32">
        <v>574.1</v>
      </c>
    </row>
    <row r="31" spans="2:8">
      <c r="B31" s="44" t="s">
        <v>142</v>
      </c>
      <c r="C31" s="9" t="s">
        <v>164</v>
      </c>
      <c r="D31" s="9" t="s">
        <v>159</v>
      </c>
      <c r="E31" s="22"/>
      <c r="F31" s="22"/>
      <c r="G31" s="5">
        <v>492.2</v>
      </c>
      <c r="H31" s="32">
        <v>574.1</v>
      </c>
    </row>
    <row r="32" spans="2:8" ht="28.5">
      <c r="B32" s="44" t="s">
        <v>146</v>
      </c>
      <c r="C32" s="9" t="s">
        <v>165</v>
      </c>
      <c r="D32" s="9"/>
      <c r="E32" s="20"/>
      <c r="F32" s="22"/>
      <c r="G32" s="5">
        <f>G33</f>
        <v>3742.1</v>
      </c>
      <c r="H32" s="32">
        <f>H33</f>
        <v>4640.1000000000004</v>
      </c>
    </row>
    <row r="33" spans="2:8">
      <c r="B33" s="44" t="s">
        <v>147</v>
      </c>
      <c r="C33" s="9" t="s">
        <v>165</v>
      </c>
      <c r="D33" s="9" t="s">
        <v>166</v>
      </c>
      <c r="E33" s="20"/>
      <c r="F33" s="22"/>
      <c r="G33" s="5">
        <f>G34+G35</f>
        <v>3742.1</v>
      </c>
      <c r="H33" s="32">
        <f>H34+H35</f>
        <v>4640.1000000000004</v>
      </c>
    </row>
    <row r="34" spans="2:8">
      <c r="B34" s="47" t="s">
        <v>149</v>
      </c>
      <c r="C34" s="26" t="s">
        <v>165</v>
      </c>
      <c r="D34" s="26" t="s">
        <v>166</v>
      </c>
      <c r="E34" s="22" t="s">
        <v>148</v>
      </c>
      <c r="F34" s="22">
        <v>110</v>
      </c>
      <c r="G34" s="25">
        <v>2950</v>
      </c>
      <c r="H34" s="34">
        <v>3200.1</v>
      </c>
    </row>
    <row r="35" spans="2:8" ht="27">
      <c r="B35" s="47" t="s">
        <v>140</v>
      </c>
      <c r="C35" s="26" t="s">
        <v>165</v>
      </c>
      <c r="D35" s="26" t="s">
        <v>166</v>
      </c>
      <c r="E35" s="22" t="s">
        <v>148</v>
      </c>
      <c r="F35" s="22">
        <v>240</v>
      </c>
      <c r="G35" s="25">
        <v>792.1</v>
      </c>
      <c r="H35" s="34">
        <v>1440</v>
      </c>
    </row>
    <row r="36" spans="2:8">
      <c r="B36" s="44" t="s">
        <v>153</v>
      </c>
      <c r="C36" s="9">
        <v>10</v>
      </c>
      <c r="D36" s="26"/>
      <c r="E36" s="22"/>
      <c r="F36" s="22"/>
      <c r="G36" s="5">
        <v>160</v>
      </c>
      <c r="H36" s="32">
        <v>160</v>
      </c>
    </row>
    <row r="37" spans="2:8">
      <c r="B37" s="47" t="s">
        <v>154</v>
      </c>
      <c r="C37" s="26">
        <v>10</v>
      </c>
      <c r="D37" s="26" t="s">
        <v>166</v>
      </c>
      <c r="E37" s="22"/>
      <c r="F37" s="22"/>
      <c r="G37" s="25">
        <v>160</v>
      </c>
      <c r="H37" s="34">
        <v>160</v>
      </c>
    </row>
    <row r="38" spans="2:8" ht="27">
      <c r="B38" s="47" t="s">
        <v>176</v>
      </c>
      <c r="C38" s="26">
        <v>10</v>
      </c>
      <c r="D38" s="26" t="s">
        <v>166</v>
      </c>
      <c r="E38" s="22" t="s">
        <v>156</v>
      </c>
      <c r="F38" s="24">
        <v>310</v>
      </c>
      <c r="G38" s="25">
        <v>160</v>
      </c>
      <c r="H38" s="34">
        <v>160</v>
      </c>
    </row>
    <row r="39" spans="2:8">
      <c r="B39" s="44" t="s">
        <v>177</v>
      </c>
      <c r="C39" s="9">
        <v>99</v>
      </c>
      <c r="D39" s="9">
        <v>99</v>
      </c>
      <c r="E39" s="22"/>
      <c r="F39" s="22"/>
      <c r="G39" s="5">
        <v>198.7</v>
      </c>
      <c r="H39" s="32">
        <f>H40</f>
        <v>520.79999999999995</v>
      </c>
    </row>
    <row r="40" spans="2:8">
      <c r="B40" s="47" t="s">
        <v>177</v>
      </c>
      <c r="C40" s="26">
        <v>99</v>
      </c>
      <c r="D40" s="26">
        <v>99</v>
      </c>
      <c r="E40" s="22">
        <v>9990000</v>
      </c>
      <c r="F40" s="22">
        <v>999</v>
      </c>
      <c r="G40" s="25">
        <v>198.7</v>
      </c>
      <c r="H40" s="34">
        <v>520.79999999999995</v>
      </c>
    </row>
    <row r="41" spans="2:8" ht="15.75" thickBot="1">
      <c r="B41" s="35" t="s">
        <v>158</v>
      </c>
      <c r="C41" s="30"/>
      <c r="D41" s="30"/>
      <c r="E41" s="30"/>
      <c r="F41" s="30"/>
      <c r="G41" s="43">
        <f>G11+G24+G28+G30+G32+G36+G39+G22-G22</f>
        <v>8035.9999999999991</v>
      </c>
      <c r="H41" s="43">
        <f>H11+H24+H28+H30+H32+H36+H39+H22-H22</f>
        <v>10506.5</v>
      </c>
    </row>
  </sheetData>
  <mergeCells count="7">
    <mergeCell ref="B7:H7"/>
    <mergeCell ref="B9:B10"/>
    <mergeCell ref="C9:C10"/>
    <mergeCell ref="D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3"/>
  <sheetViews>
    <sheetView zoomScale="110" zoomScaleNormal="110" workbookViewId="0">
      <selection activeCell="I2" sqref="I2:I5"/>
    </sheetView>
  </sheetViews>
  <sheetFormatPr defaultRowHeight="15"/>
  <cols>
    <col min="1" max="1" width="3.28515625" customWidth="1"/>
    <col min="2" max="2" width="55.5703125" customWidth="1"/>
    <col min="3" max="3" width="8.42578125" customWidth="1"/>
    <col min="4" max="4" width="7" customWidth="1"/>
    <col min="5" max="5" width="5.85546875" customWidth="1"/>
    <col min="6" max="6" width="16.85546875" customWidth="1"/>
    <col min="7" max="7" width="6.5703125" customWidth="1"/>
    <col min="8" max="9" width="9.140625" customWidth="1"/>
  </cols>
  <sheetData>
    <row r="1" spans="2:9">
      <c r="B1" s="21"/>
      <c r="C1" s="21"/>
      <c r="G1" s="139" t="s">
        <v>226</v>
      </c>
      <c r="H1" s="139"/>
      <c r="I1" s="139"/>
    </row>
    <row r="2" spans="2:9">
      <c r="B2" s="21"/>
      <c r="C2" s="21"/>
      <c r="I2" s="137" t="s">
        <v>270</v>
      </c>
    </row>
    <row r="3" spans="2:9">
      <c r="B3" s="21"/>
      <c r="C3" s="21"/>
      <c r="I3" s="137" t="s">
        <v>219</v>
      </c>
    </row>
    <row r="4" spans="2:9">
      <c r="B4" s="21"/>
      <c r="C4" s="21"/>
      <c r="I4" s="137" t="s">
        <v>220</v>
      </c>
    </row>
    <row r="5" spans="2:9">
      <c r="B5" s="21"/>
      <c r="C5" s="21"/>
      <c r="I5" s="137" t="s">
        <v>272</v>
      </c>
    </row>
    <row r="6" spans="2:9">
      <c r="B6" s="21"/>
      <c r="C6" s="21"/>
      <c r="I6" s="17" t="s">
        <v>16</v>
      </c>
    </row>
    <row r="7" spans="2:9" ht="22.5" customHeight="1">
      <c r="B7" s="174" t="s">
        <v>201</v>
      </c>
      <c r="C7" s="174"/>
      <c r="D7" s="174"/>
      <c r="E7" s="174"/>
      <c r="F7" s="174"/>
      <c r="G7" s="174"/>
      <c r="H7" s="174"/>
      <c r="I7" s="174"/>
    </row>
    <row r="8" spans="2:9" ht="15.75" thickBot="1">
      <c r="B8" s="19"/>
      <c r="C8" s="19"/>
    </row>
    <row r="9" spans="2:9">
      <c r="B9" s="170" t="s">
        <v>168</v>
      </c>
      <c r="C9" s="168">
        <v>10</v>
      </c>
      <c r="D9" s="168" t="s">
        <v>103</v>
      </c>
      <c r="E9" s="168" t="s">
        <v>104</v>
      </c>
      <c r="F9" s="168" t="s">
        <v>105</v>
      </c>
      <c r="G9" s="168" t="s">
        <v>106</v>
      </c>
      <c r="H9" s="168" t="s">
        <v>169</v>
      </c>
      <c r="I9" s="175"/>
    </row>
    <row r="10" spans="2:9">
      <c r="B10" s="171"/>
      <c r="C10" s="169"/>
      <c r="D10" s="169"/>
      <c r="E10" s="169"/>
      <c r="F10" s="169"/>
      <c r="G10" s="169"/>
      <c r="H10" s="20" t="s">
        <v>189</v>
      </c>
      <c r="I10" s="45" t="s">
        <v>190</v>
      </c>
    </row>
    <row r="11" spans="2:9">
      <c r="B11" s="44" t="s">
        <v>108</v>
      </c>
      <c r="C11" s="9" t="s">
        <v>99</v>
      </c>
      <c r="D11" s="9" t="s">
        <v>166</v>
      </c>
      <c r="E11" s="26"/>
      <c r="F11" s="22"/>
      <c r="G11" s="22"/>
      <c r="H11" s="5">
        <f>H12+H14+H18+H20+H22</f>
        <v>2597.2000000000003</v>
      </c>
      <c r="I11" s="5">
        <f>I12+I14+I18+I20+I22</f>
        <v>3781.2000000000003</v>
      </c>
    </row>
    <row r="12" spans="2:9" ht="28.5">
      <c r="B12" s="44" t="s">
        <v>170</v>
      </c>
      <c r="C12" s="9" t="s">
        <v>99</v>
      </c>
      <c r="D12" s="9" t="s">
        <v>166</v>
      </c>
      <c r="E12" s="9" t="s">
        <v>159</v>
      </c>
      <c r="F12" s="22"/>
      <c r="G12" s="22"/>
      <c r="H12" s="5">
        <f>H13</f>
        <v>464.3</v>
      </c>
      <c r="I12" s="32">
        <f>I13</f>
        <v>464.3</v>
      </c>
    </row>
    <row r="13" spans="2:9" ht="27">
      <c r="B13" s="47" t="s">
        <v>112</v>
      </c>
      <c r="C13" s="26" t="s">
        <v>99</v>
      </c>
      <c r="D13" s="26" t="s">
        <v>166</v>
      </c>
      <c r="E13" s="26" t="s">
        <v>159</v>
      </c>
      <c r="F13" s="22" t="s">
        <v>111</v>
      </c>
      <c r="G13" s="22">
        <v>120</v>
      </c>
      <c r="H13" s="25">
        <v>464.3</v>
      </c>
      <c r="I13" s="34">
        <v>464.3</v>
      </c>
    </row>
    <row r="14" spans="2:9">
      <c r="B14" s="44" t="s">
        <v>171</v>
      </c>
      <c r="C14" s="9" t="s">
        <v>99</v>
      </c>
      <c r="D14" s="9" t="s">
        <v>166</v>
      </c>
      <c r="E14" s="9" t="s">
        <v>163</v>
      </c>
      <c r="F14" s="22"/>
      <c r="G14" s="22"/>
      <c r="H14" s="5">
        <f>H15+H16+H17</f>
        <v>2102</v>
      </c>
      <c r="I14" s="5">
        <f>I15+I16+I17</f>
        <v>3286</v>
      </c>
    </row>
    <row r="15" spans="2:9" ht="27">
      <c r="B15" s="47" t="s">
        <v>112</v>
      </c>
      <c r="C15" s="11" t="s">
        <v>99</v>
      </c>
      <c r="D15" s="26" t="s">
        <v>166</v>
      </c>
      <c r="E15" s="26" t="s">
        <v>163</v>
      </c>
      <c r="F15" s="22" t="s">
        <v>115</v>
      </c>
      <c r="G15" s="22">
        <v>120</v>
      </c>
      <c r="H15" s="25">
        <v>1300</v>
      </c>
      <c r="I15" s="34">
        <v>2089</v>
      </c>
    </row>
    <row r="16" spans="2:9" ht="27">
      <c r="B16" s="47" t="s">
        <v>140</v>
      </c>
      <c r="C16" s="11" t="s">
        <v>99</v>
      </c>
      <c r="D16" s="26" t="s">
        <v>166</v>
      </c>
      <c r="E16" s="26" t="s">
        <v>163</v>
      </c>
      <c r="F16" s="22" t="s">
        <v>115</v>
      </c>
      <c r="G16" s="22">
        <v>240</v>
      </c>
      <c r="H16" s="25">
        <v>696</v>
      </c>
      <c r="I16" s="34">
        <v>1121</v>
      </c>
    </row>
    <row r="17" spans="2:9">
      <c r="B17" s="47" t="s">
        <v>172</v>
      </c>
      <c r="C17" s="26" t="s">
        <v>99</v>
      </c>
      <c r="D17" s="26" t="s">
        <v>166</v>
      </c>
      <c r="E17" s="26" t="s">
        <v>163</v>
      </c>
      <c r="F17" s="22" t="s">
        <v>115</v>
      </c>
      <c r="G17" s="22">
        <v>850</v>
      </c>
      <c r="H17" s="25">
        <v>106</v>
      </c>
      <c r="I17" s="34">
        <v>76</v>
      </c>
    </row>
    <row r="18" spans="2:9" ht="33.75" customHeight="1">
      <c r="B18" s="44" t="s">
        <v>173</v>
      </c>
      <c r="C18" s="9" t="s">
        <v>99</v>
      </c>
      <c r="D18" s="9" t="s">
        <v>166</v>
      </c>
      <c r="E18" s="9" t="s">
        <v>163</v>
      </c>
      <c r="F18" s="20" t="s">
        <v>121</v>
      </c>
      <c r="G18" s="20"/>
      <c r="H18" s="5">
        <v>0.1</v>
      </c>
      <c r="I18" s="32">
        <v>0.1</v>
      </c>
    </row>
    <row r="19" spans="2:9" ht="27">
      <c r="B19" s="47" t="s">
        <v>140</v>
      </c>
      <c r="C19" s="26" t="s">
        <v>99</v>
      </c>
      <c r="D19" s="26" t="s">
        <v>166</v>
      </c>
      <c r="E19" s="26" t="s">
        <v>163</v>
      </c>
      <c r="F19" s="22" t="s">
        <v>121</v>
      </c>
      <c r="G19" s="22">
        <v>240</v>
      </c>
      <c r="H19" s="25">
        <v>0.1</v>
      </c>
      <c r="I19" s="34">
        <v>0.1</v>
      </c>
    </row>
    <row r="20" spans="2:9" ht="42.75">
      <c r="B20" s="48" t="s">
        <v>193</v>
      </c>
      <c r="C20" s="9" t="s">
        <v>99</v>
      </c>
      <c r="D20" s="9" t="s">
        <v>166</v>
      </c>
      <c r="E20" s="9" t="s">
        <v>186</v>
      </c>
      <c r="F20" s="9" t="s">
        <v>196</v>
      </c>
      <c r="G20" s="22"/>
      <c r="H20" s="5">
        <v>20.8</v>
      </c>
      <c r="I20" s="32">
        <v>20.8</v>
      </c>
    </row>
    <row r="21" spans="2:9">
      <c r="B21" s="47" t="s">
        <v>194</v>
      </c>
      <c r="C21" s="26" t="s">
        <v>99</v>
      </c>
      <c r="D21" s="26" t="s">
        <v>166</v>
      </c>
      <c r="E21" s="26" t="s">
        <v>186</v>
      </c>
      <c r="F21" s="26" t="s">
        <v>196</v>
      </c>
      <c r="G21" s="22">
        <v>540</v>
      </c>
      <c r="H21" s="25">
        <v>20.8</v>
      </c>
      <c r="I21" s="34">
        <v>20.8</v>
      </c>
    </row>
    <row r="22" spans="2:9">
      <c r="B22" s="44" t="s">
        <v>124</v>
      </c>
      <c r="C22" s="9" t="s">
        <v>99</v>
      </c>
      <c r="D22" s="9" t="s">
        <v>166</v>
      </c>
      <c r="E22" s="9">
        <v>11</v>
      </c>
      <c r="F22" s="20" t="s">
        <v>125</v>
      </c>
      <c r="G22" s="22"/>
      <c r="H22" s="5">
        <v>10</v>
      </c>
      <c r="I22" s="32">
        <v>10</v>
      </c>
    </row>
    <row r="23" spans="2:9">
      <c r="B23" s="47" t="s">
        <v>174</v>
      </c>
      <c r="C23" s="26" t="s">
        <v>99</v>
      </c>
      <c r="D23" s="26" t="s">
        <v>166</v>
      </c>
      <c r="E23" s="26">
        <v>11</v>
      </c>
      <c r="F23" s="22" t="s">
        <v>125</v>
      </c>
      <c r="G23" s="22">
        <v>870</v>
      </c>
      <c r="H23" s="25">
        <v>10</v>
      </c>
      <c r="I23" s="34">
        <v>10</v>
      </c>
    </row>
    <row r="24" spans="2:9">
      <c r="B24" s="44" t="s">
        <v>127</v>
      </c>
      <c r="C24" s="9" t="s">
        <v>99</v>
      </c>
      <c r="D24" s="9" t="s">
        <v>159</v>
      </c>
      <c r="E24" s="26"/>
      <c r="F24" s="22"/>
      <c r="G24" s="22"/>
      <c r="H24" s="5">
        <f>H25</f>
        <v>86.199999999999989</v>
      </c>
      <c r="I24" s="32">
        <f>I25</f>
        <v>88.699999999999989</v>
      </c>
    </row>
    <row r="25" spans="2:9">
      <c r="B25" s="44" t="s">
        <v>175</v>
      </c>
      <c r="C25" s="9" t="s">
        <v>99</v>
      </c>
      <c r="D25" s="9" t="s">
        <v>159</v>
      </c>
      <c r="E25" s="9" t="s">
        <v>160</v>
      </c>
      <c r="F25" s="22"/>
      <c r="G25" s="22"/>
      <c r="H25" s="5">
        <f>H26+H27</f>
        <v>86.199999999999989</v>
      </c>
      <c r="I25" s="32">
        <f>I26+I27</f>
        <v>88.699999999999989</v>
      </c>
    </row>
    <row r="26" spans="2:9" ht="27">
      <c r="B26" s="47" t="s">
        <v>112</v>
      </c>
      <c r="C26" s="26" t="s">
        <v>99</v>
      </c>
      <c r="D26" s="26" t="s">
        <v>159</v>
      </c>
      <c r="E26" s="26" t="s">
        <v>160</v>
      </c>
      <c r="F26" s="22" t="s">
        <v>129</v>
      </c>
      <c r="G26" s="22">
        <v>120</v>
      </c>
      <c r="H26" s="25">
        <v>80.599999999999994</v>
      </c>
      <c r="I26" s="34">
        <v>83.1</v>
      </c>
    </row>
    <row r="27" spans="2:9" ht="27">
      <c r="B27" s="47" t="s">
        <v>140</v>
      </c>
      <c r="C27" s="26" t="s">
        <v>99</v>
      </c>
      <c r="D27" s="26" t="s">
        <v>159</v>
      </c>
      <c r="E27" s="26" t="s">
        <v>160</v>
      </c>
      <c r="F27" s="22" t="s">
        <v>129</v>
      </c>
      <c r="G27" s="22">
        <v>240</v>
      </c>
      <c r="H27" s="25">
        <v>5.6</v>
      </c>
      <c r="I27" s="34">
        <v>5.6</v>
      </c>
    </row>
    <row r="28" spans="2:9">
      <c r="B28" s="44" t="s">
        <v>137</v>
      </c>
      <c r="C28" s="9" t="s">
        <v>99</v>
      </c>
      <c r="D28" s="9" t="s">
        <v>163</v>
      </c>
      <c r="E28" s="9" t="s">
        <v>161</v>
      </c>
      <c r="F28" s="22"/>
      <c r="G28" s="22"/>
      <c r="H28" s="5">
        <f>H29</f>
        <v>759.6</v>
      </c>
      <c r="I28" s="32">
        <v>741.6</v>
      </c>
    </row>
    <row r="29" spans="2:9" ht="27">
      <c r="B29" s="47" t="s">
        <v>140</v>
      </c>
      <c r="C29" s="26" t="s">
        <v>99</v>
      </c>
      <c r="D29" s="26" t="s">
        <v>163</v>
      </c>
      <c r="E29" s="26" t="s">
        <v>161</v>
      </c>
      <c r="F29" s="22" t="s">
        <v>139</v>
      </c>
      <c r="G29" s="22">
        <v>240</v>
      </c>
      <c r="H29" s="25">
        <v>759.6</v>
      </c>
      <c r="I29" s="34">
        <v>741.6</v>
      </c>
    </row>
    <row r="30" spans="2:9">
      <c r="B30" s="44" t="s">
        <v>141</v>
      </c>
      <c r="C30" s="26" t="s">
        <v>99</v>
      </c>
      <c r="D30" s="9" t="s">
        <v>164</v>
      </c>
      <c r="E30" s="9"/>
      <c r="F30" s="22"/>
      <c r="G30" s="22" t="s">
        <v>7</v>
      </c>
      <c r="H30" s="5">
        <f>H31</f>
        <v>492.2</v>
      </c>
      <c r="I30" s="32">
        <v>574.1</v>
      </c>
    </row>
    <row r="31" spans="2:9">
      <c r="B31" s="44" t="s">
        <v>142</v>
      </c>
      <c r="C31" s="9" t="s">
        <v>99</v>
      </c>
      <c r="D31" s="9" t="s">
        <v>164</v>
      </c>
      <c r="E31" s="9" t="s">
        <v>159</v>
      </c>
      <c r="F31" s="22"/>
      <c r="G31" s="22"/>
      <c r="H31" s="5">
        <v>492.2</v>
      </c>
      <c r="I31" s="32">
        <v>574.1</v>
      </c>
    </row>
    <row r="32" spans="2:9" ht="28.5">
      <c r="B32" s="44" t="s">
        <v>146</v>
      </c>
      <c r="C32" s="9" t="s">
        <v>99</v>
      </c>
      <c r="D32" s="9" t="s">
        <v>165</v>
      </c>
      <c r="E32" s="9"/>
      <c r="F32" s="20"/>
      <c r="G32" s="22"/>
      <c r="H32" s="5">
        <f>H33</f>
        <v>3742.1</v>
      </c>
      <c r="I32" s="32">
        <f>I33</f>
        <v>4640.1000000000004</v>
      </c>
    </row>
    <row r="33" spans="2:9">
      <c r="B33" s="44" t="s">
        <v>147</v>
      </c>
      <c r="C33" s="9" t="s">
        <v>99</v>
      </c>
      <c r="D33" s="9" t="s">
        <v>165</v>
      </c>
      <c r="E33" s="9" t="s">
        <v>166</v>
      </c>
      <c r="F33" s="20"/>
      <c r="G33" s="22"/>
      <c r="H33" s="5">
        <f>H34+H35</f>
        <v>3742.1</v>
      </c>
      <c r="I33" s="32">
        <f>I34+I35</f>
        <v>4640.1000000000004</v>
      </c>
    </row>
    <row r="34" spans="2:9">
      <c r="B34" s="47" t="s">
        <v>149</v>
      </c>
      <c r="C34" s="9" t="s">
        <v>99</v>
      </c>
      <c r="D34" s="26" t="s">
        <v>165</v>
      </c>
      <c r="E34" s="26" t="s">
        <v>166</v>
      </c>
      <c r="F34" s="22" t="s">
        <v>148</v>
      </c>
      <c r="G34" s="22">
        <v>110</v>
      </c>
      <c r="H34" s="25">
        <v>2950</v>
      </c>
      <c r="I34" s="34">
        <v>3200.1</v>
      </c>
    </row>
    <row r="35" spans="2:9" ht="27">
      <c r="B35" s="47" t="s">
        <v>140</v>
      </c>
      <c r="C35" s="26" t="s">
        <v>99</v>
      </c>
      <c r="D35" s="26" t="s">
        <v>165</v>
      </c>
      <c r="E35" s="26" t="s">
        <v>166</v>
      </c>
      <c r="F35" s="22" t="s">
        <v>148</v>
      </c>
      <c r="G35" s="22">
        <v>240</v>
      </c>
      <c r="H35" s="25">
        <v>792.1</v>
      </c>
      <c r="I35" s="34">
        <v>1440</v>
      </c>
    </row>
    <row r="36" spans="2:9">
      <c r="B36" s="44" t="s">
        <v>153</v>
      </c>
      <c r="C36" s="26" t="s">
        <v>99</v>
      </c>
      <c r="D36" s="9">
        <v>10</v>
      </c>
      <c r="E36" s="26"/>
      <c r="F36" s="22"/>
      <c r="G36" s="22"/>
      <c r="H36" s="5">
        <v>160</v>
      </c>
      <c r="I36" s="32">
        <v>160</v>
      </c>
    </row>
    <row r="37" spans="2:9">
      <c r="B37" s="47" t="s">
        <v>154</v>
      </c>
      <c r="C37" s="9" t="s">
        <v>99</v>
      </c>
      <c r="D37" s="26">
        <v>10</v>
      </c>
      <c r="E37" s="26" t="s">
        <v>166</v>
      </c>
      <c r="F37" s="22"/>
      <c r="G37" s="22"/>
      <c r="H37" s="25">
        <v>160</v>
      </c>
      <c r="I37" s="34">
        <v>160</v>
      </c>
    </row>
    <row r="38" spans="2:9" ht="27">
      <c r="B38" s="47" t="s">
        <v>176</v>
      </c>
      <c r="C38" s="26" t="s">
        <v>99</v>
      </c>
      <c r="D38" s="26">
        <v>10</v>
      </c>
      <c r="E38" s="26" t="s">
        <v>166</v>
      </c>
      <c r="F38" s="22" t="s">
        <v>156</v>
      </c>
      <c r="G38" s="24">
        <v>310</v>
      </c>
      <c r="H38" s="25">
        <v>160</v>
      </c>
      <c r="I38" s="34">
        <v>160</v>
      </c>
    </row>
    <row r="39" spans="2:9">
      <c r="B39" s="44" t="s">
        <v>177</v>
      </c>
      <c r="C39" s="26" t="s">
        <v>99</v>
      </c>
      <c r="D39" s="9">
        <v>99</v>
      </c>
      <c r="E39" s="9">
        <v>99</v>
      </c>
      <c r="F39" s="22"/>
      <c r="G39" s="22"/>
      <c r="H39" s="5">
        <v>198.7</v>
      </c>
      <c r="I39" s="32">
        <f>I40</f>
        <v>520.79999999999995</v>
      </c>
    </row>
    <row r="40" spans="2:9">
      <c r="B40" s="47" t="s">
        <v>177</v>
      </c>
      <c r="C40" s="9" t="s">
        <v>99</v>
      </c>
      <c r="D40" s="26">
        <v>99</v>
      </c>
      <c r="E40" s="26">
        <v>99</v>
      </c>
      <c r="F40" s="22">
        <v>9990000</v>
      </c>
      <c r="G40" s="22">
        <v>999</v>
      </c>
      <c r="H40" s="25">
        <v>198.7</v>
      </c>
      <c r="I40" s="34">
        <v>520.79999999999995</v>
      </c>
    </row>
    <row r="41" spans="2:9" ht="15.75" thickBot="1">
      <c r="B41" s="35" t="s">
        <v>158</v>
      </c>
      <c r="C41" s="26" t="s">
        <v>99</v>
      </c>
      <c r="D41" s="30"/>
      <c r="E41" s="30"/>
      <c r="F41" s="30"/>
      <c r="G41" s="30"/>
      <c r="H41" s="43">
        <f>H11+H24+H28+H30+H32+H36+H39+H22-H22</f>
        <v>8035.9999999999991</v>
      </c>
      <c r="I41" s="37">
        <f>I39+I36+I32+I30+I28+I24+I11</f>
        <v>10506.500000000002</v>
      </c>
    </row>
    <row r="42" spans="2:9">
      <c r="I42" s="12"/>
    </row>
    <row r="43" spans="2:9">
      <c r="I43" s="12"/>
    </row>
  </sheetData>
  <mergeCells count="9">
    <mergeCell ref="G1:I1"/>
    <mergeCell ref="B7:I7"/>
    <mergeCell ref="B9:B10"/>
    <mergeCell ref="D9:D10"/>
    <mergeCell ref="E9:E10"/>
    <mergeCell ref="F9:F10"/>
    <mergeCell ref="G9:G10"/>
    <mergeCell ref="H9:I9"/>
    <mergeCell ref="C9:C10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1"/>
  <sheetViews>
    <sheetView workbookViewId="0">
      <selection activeCell="D3" sqref="D3:D6"/>
    </sheetView>
  </sheetViews>
  <sheetFormatPr defaultRowHeight="15"/>
  <cols>
    <col min="1" max="1" width="3.5703125" customWidth="1"/>
    <col min="2" max="2" width="19.5703125" customWidth="1"/>
    <col min="3" max="3" width="53" customWidth="1"/>
    <col min="4" max="4" width="12" customWidth="1"/>
  </cols>
  <sheetData>
    <row r="1" spans="2:4">
      <c r="B1" s="68"/>
    </row>
    <row r="2" spans="2:4">
      <c r="B2" s="68"/>
      <c r="D2" s="17" t="s">
        <v>181</v>
      </c>
    </row>
    <row r="3" spans="2:4">
      <c r="B3" s="17"/>
      <c r="D3" s="137" t="s">
        <v>270</v>
      </c>
    </row>
    <row r="4" spans="2:4">
      <c r="B4" s="17"/>
      <c r="D4" s="137" t="s">
        <v>219</v>
      </c>
    </row>
    <row r="5" spans="2:4">
      <c r="B5" s="17"/>
      <c r="D5" s="137" t="s">
        <v>220</v>
      </c>
    </row>
    <row r="6" spans="2:4">
      <c r="B6" s="17"/>
      <c r="D6" s="137" t="s">
        <v>272</v>
      </c>
    </row>
    <row r="7" spans="2:4">
      <c r="B7" s="17"/>
      <c r="D7" s="17" t="s">
        <v>16</v>
      </c>
    </row>
    <row r="8" spans="2:4" ht="28.5" customHeight="1">
      <c r="B8" s="174" t="s">
        <v>242</v>
      </c>
      <c r="C8" s="174"/>
      <c r="D8" s="174"/>
    </row>
    <row r="9" spans="2:4" ht="15.75" thickBot="1">
      <c r="B9" s="17"/>
    </row>
    <row r="10" spans="2:4" ht="64.5" thickBot="1">
      <c r="B10" s="70" t="s">
        <v>19</v>
      </c>
      <c r="C10" s="71" t="s">
        <v>227</v>
      </c>
      <c r="D10" s="70" t="s">
        <v>228</v>
      </c>
    </row>
    <row r="11" spans="2:4" ht="26.25" thickBot="1">
      <c r="B11" s="72">
        <v>1000000000000000</v>
      </c>
      <c r="C11" s="73" t="s">
        <v>229</v>
      </c>
      <c r="D11" s="78">
        <f>D15</f>
        <v>1678.4719999999998</v>
      </c>
    </row>
    <row r="12" spans="2:4" ht="45" customHeight="1" thickBot="1">
      <c r="B12" s="75">
        <v>1030000000000000</v>
      </c>
      <c r="C12" s="76" t="s">
        <v>230</v>
      </c>
      <c r="D12" s="74">
        <v>0</v>
      </c>
    </row>
    <row r="13" spans="2:4" ht="39.75" customHeight="1" thickBot="1">
      <c r="B13" s="75">
        <v>1030000100000710</v>
      </c>
      <c r="C13" s="76" t="s">
        <v>231</v>
      </c>
      <c r="D13" s="74">
        <v>0</v>
      </c>
    </row>
    <row r="14" spans="2:4" ht="39.75" customHeight="1" thickBot="1">
      <c r="B14" s="75">
        <v>1030000100000810</v>
      </c>
      <c r="C14" s="76" t="s">
        <v>232</v>
      </c>
      <c r="D14" s="74">
        <v>0</v>
      </c>
    </row>
    <row r="15" spans="2:4" ht="26.25" thickBot="1">
      <c r="B15" s="75">
        <v>1050000000000000</v>
      </c>
      <c r="C15" s="73" t="s">
        <v>183</v>
      </c>
      <c r="D15" s="78">
        <f>D17-D16</f>
        <v>1678.4719999999998</v>
      </c>
    </row>
    <row r="16" spans="2:4" ht="26.25" thickBot="1">
      <c r="B16" s="75">
        <v>1050201100000510</v>
      </c>
      <c r="C16" s="77" t="s">
        <v>13</v>
      </c>
      <c r="D16" s="74">
        <f>'доходы '!G55</f>
        <v>11221.7</v>
      </c>
    </row>
    <row r="17" spans="2:4" ht="26.25" thickBot="1">
      <c r="B17" s="75">
        <v>1050201100000610</v>
      </c>
      <c r="C17" s="77" t="s">
        <v>14</v>
      </c>
      <c r="D17" s="78">
        <f>'прил 2'!G106</f>
        <v>12900.172</v>
      </c>
    </row>
    <row r="18" spans="2:4" ht="26.25" thickBot="1">
      <c r="B18" s="75">
        <v>1060000000000000</v>
      </c>
      <c r="C18" s="79" t="s">
        <v>233</v>
      </c>
      <c r="D18" s="74">
        <v>0</v>
      </c>
    </row>
    <row r="19" spans="2:4" ht="26.25" thickBot="1">
      <c r="B19" s="75">
        <v>1060501100000540</v>
      </c>
      <c r="C19" s="77" t="s">
        <v>234</v>
      </c>
      <c r="D19" s="74">
        <v>0</v>
      </c>
    </row>
    <row r="20" spans="2:4" ht="39" thickBot="1">
      <c r="B20" s="75">
        <v>1060501100000640</v>
      </c>
      <c r="C20" s="77" t="s">
        <v>235</v>
      </c>
      <c r="D20" s="74">
        <v>0</v>
      </c>
    </row>
    <row r="21" spans="2:4">
      <c r="B21" s="80"/>
    </row>
  </sheetData>
  <mergeCells count="1">
    <mergeCell ref="B8:D8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22"/>
  <sheetViews>
    <sheetView workbookViewId="0">
      <selection activeCell="D3" sqref="D3:D6"/>
    </sheetView>
  </sheetViews>
  <sheetFormatPr defaultRowHeight="15"/>
  <cols>
    <col min="1" max="1" width="3" customWidth="1"/>
    <col min="2" max="2" width="24.28515625" customWidth="1"/>
    <col min="3" max="3" width="57.7109375" customWidth="1"/>
    <col min="4" max="4" width="11.7109375" customWidth="1"/>
    <col min="5" max="5" width="10.28515625" customWidth="1"/>
  </cols>
  <sheetData>
    <row r="2" spans="2:5">
      <c r="B2" s="68"/>
      <c r="C2" s="139" t="s">
        <v>182</v>
      </c>
      <c r="D2" s="139"/>
    </row>
    <row r="3" spans="2:5">
      <c r="B3" s="17"/>
      <c r="D3" s="137" t="s">
        <v>270</v>
      </c>
    </row>
    <row r="4" spans="2:5">
      <c r="B4" s="17"/>
      <c r="D4" s="137" t="s">
        <v>219</v>
      </c>
    </row>
    <row r="5" spans="2:5">
      <c r="B5" s="17"/>
      <c r="D5" s="137" t="s">
        <v>220</v>
      </c>
    </row>
    <row r="6" spans="2:5">
      <c r="B6" s="17"/>
      <c r="D6" s="137" t="s">
        <v>272</v>
      </c>
    </row>
    <row r="7" spans="2:5">
      <c r="B7" s="17"/>
      <c r="D7" s="17" t="s">
        <v>9</v>
      </c>
    </row>
    <row r="8" spans="2:5" ht="39" customHeight="1">
      <c r="B8" s="174" t="s">
        <v>269</v>
      </c>
      <c r="C8" s="174"/>
      <c r="D8" s="174"/>
      <c r="E8" s="174"/>
    </row>
    <row r="9" spans="2:5" ht="14.25" customHeight="1" thickBot="1">
      <c r="B9" s="17"/>
    </row>
    <row r="10" spans="2:5">
      <c r="B10" s="81"/>
      <c r="C10" s="178" t="s">
        <v>227</v>
      </c>
      <c r="D10" s="181" t="s">
        <v>20</v>
      </c>
      <c r="E10" s="182"/>
    </row>
    <row r="11" spans="2:5" ht="20.25" customHeight="1">
      <c r="B11" s="82" t="s">
        <v>19</v>
      </c>
      <c r="C11" s="179"/>
      <c r="D11" s="176" t="s">
        <v>236</v>
      </c>
      <c r="E11" s="177"/>
    </row>
    <row r="12" spans="2:5" ht="22.5" customHeight="1" thickBot="1">
      <c r="B12" s="83"/>
      <c r="C12" s="180"/>
      <c r="D12" s="84">
        <v>2019</v>
      </c>
      <c r="E12" s="84">
        <v>2020</v>
      </c>
    </row>
    <row r="13" spans="2:5" ht="28.5" customHeight="1" thickBot="1">
      <c r="B13" s="75">
        <v>1000000000000000</v>
      </c>
      <c r="C13" s="73" t="s">
        <v>229</v>
      </c>
      <c r="D13" s="74">
        <v>0</v>
      </c>
      <c r="E13" s="74">
        <v>0</v>
      </c>
    </row>
    <row r="14" spans="2:5" ht="36" customHeight="1" thickBot="1">
      <c r="B14" s="75">
        <v>1030000000000000</v>
      </c>
      <c r="C14" s="76" t="s">
        <v>230</v>
      </c>
      <c r="D14" s="74">
        <v>0</v>
      </c>
      <c r="E14" s="74">
        <v>0</v>
      </c>
    </row>
    <row r="15" spans="2:5" ht="43.5" customHeight="1" thickBot="1">
      <c r="B15" s="75">
        <v>1030000100000710</v>
      </c>
      <c r="C15" s="76" t="s">
        <v>231</v>
      </c>
      <c r="D15" s="74">
        <v>0</v>
      </c>
      <c r="E15" s="74">
        <v>0</v>
      </c>
    </row>
    <row r="16" spans="2:5" ht="36" customHeight="1" thickBot="1">
      <c r="B16" s="75">
        <v>1030000100000810</v>
      </c>
      <c r="C16" s="76" t="s">
        <v>232</v>
      </c>
      <c r="D16" s="74">
        <v>0</v>
      </c>
      <c r="E16" s="74">
        <v>0</v>
      </c>
    </row>
    <row r="17" spans="2:5" ht="36" customHeight="1" thickBot="1">
      <c r="B17" s="75">
        <v>1050000000000000</v>
      </c>
      <c r="C17" s="73" t="s">
        <v>183</v>
      </c>
      <c r="D17" s="74">
        <v>0</v>
      </c>
      <c r="E17" s="74">
        <v>0</v>
      </c>
    </row>
    <row r="18" spans="2:5" ht="34.5" customHeight="1" thickBot="1">
      <c r="B18" s="75">
        <v>1050201100000510</v>
      </c>
      <c r="C18" s="77" t="s">
        <v>13</v>
      </c>
      <c r="D18" s="74">
        <v>-8036</v>
      </c>
      <c r="E18" s="74">
        <v>-10506.5</v>
      </c>
    </row>
    <row r="19" spans="2:5" ht="26.25" thickBot="1">
      <c r="B19" s="75">
        <v>1050201100000610</v>
      </c>
      <c r="C19" s="77" t="s">
        <v>14</v>
      </c>
      <c r="D19" s="74">
        <v>8036</v>
      </c>
      <c r="E19" s="74">
        <v>10506.5</v>
      </c>
    </row>
    <row r="20" spans="2:5" ht="15.75" thickBot="1">
      <c r="B20" s="75">
        <v>1060000000000000</v>
      </c>
      <c r="C20" s="79" t="s">
        <v>233</v>
      </c>
      <c r="D20" s="74">
        <v>0</v>
      </c>
      <c r="E20" s="74">
        <v>0</v>
      </c>
    </row>
    <row r="21" spans="2:5" ht="26.25" thickBot="1">
      <c r="B21" s="75">
        <v>1060501100000540</v>
      </c>
      <c r="C21" s="77" t="s">
        <v>234</v>
      </c>
      <c r="D21" s="74">
        <v>0</v>
      </c>
      <c r="E21" s="74">
        <v>0</v>
      </c>
    </row>
    <row r="22" spans="2:5" ht="26.25" thickBot="1">
      <c r="B22" s="75">
        <v>1060501100000640</v>
      </c>
      <c r="C22" s="77" t="s">
        <v>235</v>
      </c>
      <c r="D22" s="74">
        <v>0</v>
      </c>
      <c r="E22" s="74">
        <v>0</v>
      </c>
    </row>
  </sheetData>
  <mergeCells count="5">
    <mergeCell ref="D11:E11"/>
    <mergeCell ref="C2:D2"/>
    <mergeCell ref="B8:E8"/>
    <mergeCell ref="C10:C12"/>
    <mergeCell ref="D10:E10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доходы </vt:lpstr>
      <vt:lpstr>прил 2</vt:lpstr>
      <vt:lpstr>прил 3</vt:lpstr>
      <vt:lpstr>прилож 4</vt:lpstr>
      <vt:lpstr>приложен 5</vt:lpstr>
      <vt:lpstr>прилож 6</vt:lpstr>
      <vt:lpstr>прилож 7</vt:lpstr>
      <vt:lpstr>прил 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2018-11-12T03:17:15Z</dcterms:modified>
</cp:coreProperties>
</file>